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2"/>
  </bookViews>
  <sheets>
    <sheet name="форма пфхд 2019" sheetId="1" r:id="rId1"/>
    <sheet name="2020" sheetId="2" r:id="rId2"/>
    <sheet name="2021" sheetId="3" r:id="rId3"/>
  </sheets>
  <definedNames>
    <definedName name="_GoBack" localSheetId="0">'форма пфхд 2019'!#REF!</definedName>
    <definedName name="_xlnm.Print_Area" localSheetId="0">'форма пфхд 2019'!$A$1:$I$140</definedName>
  </definedNames>
  <calcPr fullCalcOnLoad="1"/>
</workbook>
</file>

<file path=xl/sharedStrings.xml><?xml version="1.0" encoding="utf-8"?>
<sst xmlns="http://schemas.openxmlformats.org/spreadsheetml/2006/main" count="281" uniqueCount="92">
  <si>
    <t>в том числе:</t>
  </si>
  <si>
    <t>Наименование показателя</t>
  </si>
  <si>
    <t>Сумма, тыс. руб.</t>
  </si>
  <si>
    <t>Код строки</t>
  </si>
  <si>
    <t>Код по бюджетной классификации   Российской Федерации</t>
  </si>
  <si>
    <t>(раздел, подраздел, целевая статья, вид расходов, КОСГУ)</t>
  </si>
  <si>
    <t>Объем финансового обеспечения, руб. (с точностью до двух знаков после запятой)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</si>
  <si>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</si>
  <si>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</si>
  <si>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</si>
  <si>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</si>
  <si>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</si>
  <si>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</si>
  <si>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 xml:space="preserve">Поступления от доходов, всего:      </t>
  </si>
  <si>
    <t>х</t>
  </si>
  <si>
    <t xml:space="preserve">доходы от штрафов, пеней, иных сумм принудительного изъятия   </t>
  </si>
  <si>
    <t>доходы от операций с активами</t>
  </si>
  <si>
    <t xml:space="preserve">Выплаты по расходам, всего:          </t>
  </si>
  <si>
    <t>выплаты персоналу всего:</t>
  </si>
  <si>
    <t xml:space="preserve">из них:  </t>
  </si>
  <si>
    <t>заработная плата</t>
  </si>
  <si>
    <t>начисления на выплаты</t>
  </si>
  <si>
    <t xml:space="preserve">по оплате труда </t>
  </si>
  <si>
    <t xml:space="preserve">оплата работ, услуг, </t>
  </si>
  <si>
    <t xml:space="preserve">всего                    </t>
  </si>
  <si>
    <t xml:space="preserve">из них: </t>
  </si>
  <si>
    <t xml:space="preserve">услуги связи             </t>
  </si>
  <si>
    <t xml:space="preserve">коммунальные услуги      </t>
  </si>
  <si>
    <t>оплата услуг отопления (тэц)</t>
  </si>
  <si>
    <t>оплата услуг потребления электроэнергии</t>
  </si>
  <si>
    <t>оплата услуг канализации, ассенизации, водоотведения</t>
  </si>
  <si>
    <t xml:space="preserve">работы, услуги по        </t>
  </si>
  <si>
    <t xml:space="preserve">содержанию имущества     </t>
  </si>
  <si>
    <t>содержание в чистоте помещений, зданий, дворов, иного имущества</t>
  </si>
  <si>
    <t>текущий ремонт (ремонт)</t>
  </si>
  <si>
    <t>капитальный ремонт</t>
  </si>
  <si>
    <t>противопожарные мероприятия, связанные с содержанием имущества</t>
  </si>
  <si>
    <t>другие расходы по содержанию имущества</t>
  </si>
  <si>
    <t xml:space="preserve">прочие работы, услуги    </t>
  </si>
  <si>
    <t>услуги по охране (в том числе вневедомственной и пожарной)</t>
  </si>
  <si>
    <t>медицинские услуги, и санитарно-эпидемиологические работы и услуги (не связанные с содержанием имущества)</t>
  </si>
  <si>
    <t>иные работы и услуги</t>
  </si>
  <si>
    <t>прочие расходы, всего</t>
  </si>
  <si>
    <t>уплата налогов (включаемых в состав расходов), государственных пошлин и сборов, разного рода платежей в бюджеты всех уровней</t>
  </si>
  <si>
    <t>в том числе</t>
  </si>
  <si>
    <t>уплата иных налогов</t>
  </si>
  <si>
    <t>Расходы по приобретению нефинансовых активов, всего:</t>
  </si>
  <si>
    <t>иные расходы, связанные с увеличением стоимости основных средств</t>
  </si>
  <si>
    <t>Поступление финансовых активов, всего:</t>
  </si>
  <si>
    <t xml:space="preserve">из них:                  </t>
  </si>
  <si>
    <t>увеличение остатков средств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</si>
  <si>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</si>
  <si>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</si>
  <si>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</si>
  <si>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учреждения на</t>
  </si>
  <si>
    <t>_____________________________________________________________ 20___г.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</si>
  <si>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</si>
  <si>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</si>
  <si>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</si>
  <si>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на 20__г. очередной финансовый год</t>
  </si>
  <si>
    <t xml:space="preserve">на 20__г. </t>
  </si>
  <si>
    <t>1-ый год планового периода</t>
  </si>
  <si>
    <t>2-ой год планового периода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</si>
  <si>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</si>
  <si>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</si>
  <si>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</si>
  <si>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</si>
  <si>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</si>
  <si>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Таблица 3</t>
  </si>
  <si>
    <t>Сведения о средствах, поступающих во  временное распоряжение учреждения на</t>
  </si>
  <si>
    <t>___________________________________________________________20__ г.</t>
  </si>
  <si>
    <t>(очередной финансовый год)</t>
  </si>
  <si>
    <t>Сумма, руб. (с точностью до двух знаков после запятой)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</si>
  <si>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</si>
  <si>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</si>
  <si>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</si>
  <si>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</si>
  <si>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</si>
  <si>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</si>
  <si>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</si>
  <si>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            __________     _______________________</t>
  </si>
  <si>
    <t xml:space="preserve">                                                           (подпись)              (расшифровка подписи)</t>
  </si>
  <si>
    <t>Руководитель финансово-                                                                               М.П.</t>
  </si>
  <si>
    <t>экономической службы                 __________            ____________________</t>
  </si>
  <si>
    <t>Ответственный исполнитель        __________            ____________________      __________________</t>
  </si>
  <si>
    <t xml:space="preserve">                                                           (подпись)              (расшифровка подписи)                (телефон)</t>
  </si>
  <si>
    <t>«_______» __________________ 20____ г.</t>
  </si>
  <si>
    <t>в том числе на:</t>
  </si>
  <si>
    <t>питание</t>
  </si>
  <si>
    <t>вых пособия,1-3 б/л</t>
  </si>
  <si>
    <t>прочие выплаты</t>
  </si>
  <si>
    <t>ФМО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</si>
</sst>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vertical="top" wrapText="1"/>
    </xf>
    <xf numFmtId="4" fontId="43" fillId="33" borderId="0" xfId="0" applyNumberFormat="1" applyFont="1" applyFill="1" applyAlignment="1">
      <alignment/>
    </xf>
    <xf numFmtId="0" fontId="42" fillId="33" borderId="12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43" fillId="33" borderId="10" xfId="0" applyFont="1" applyFill="1" applyBorder="1" applyAlignment="1">
      <alignment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/>
    </xf>
    <xf numFmtId="0" fontId="42" fillId="33" borderId="11" xfId="0" applyFont="1" applyFill="1" applyBorder="1" applyAlignment="1">
      <alignment wrapText="1"/>
    </xf>
    <xf numFmtId="0" fontId="42" fillId="33" borderId="13" xfId="0" applyFont="1" applyFill="1" applyBorder="1" applyAlignment="1">
      <alignment horizontal="center" wrapText="1"/>
    </xf>
    <xf numFmtId="0" fontId="42" fillId="33" borderId="14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vertical="top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wrapText="1"/>
    </xf>
    <xf numFmtId="0" fontId="42" fillId="33" borderId="0" xfId="0" applyFont="1" applyFill="1" applyAlignment="1">
      <alignment horizontal="center" wrapText="1"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 horizontal="right" wrapText="1"/>
    </xf>
    <xf numFmtId="0" fontId="42" fillId="33" borderId="17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2" fillId="33" borderId="19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showGridLines="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C55" sqref="C55"/>
    </sheetView>
  </sheetViews>
  <sheetFormatPr defaultColWidth="9.57421875" defaultRowHeight="15"/>
  <cols>
    <col min="1" max="1" width="19.421875" style="2" customWidth="1"/>
    <col min="2" max="3" width="9.57421875" style="2" customWidth="1"/>
    <col min="4" max="4" width="12.7109375" style="2" customWidth="1"/>
    <col min="5" max="5" width="14.8515625" style="2" customWidth="1"/>
    <col min="6" max="6" width="11.00390625" style="2" customWidth="1"/>
    <col min="7" max="7" width="13.28125" style="2" customWidth="1"/>
    <col min="8" max="8" width="13.8515625" style="2" customWidth="1"/>
    <col min="9" max="9" width="9.57421875" style="2" customWidth="1"/>
    <col min="10" max="10" width="13.57421875" style="2" customWidth="1"/>
    <col min="11" max="16384" width="9.57421875" style="2" customWidth="1"/>
  </cols>
  <sheetData>
    <row r="1" ht="12.75">
      <c r="A1" s="1"/>
    </row>
    <row r="2" spans="1:9" ht="135">
      <c r="A2" s="42" t="s">
        <v>1</v>
      </c>
      <c r="B2" s="42" t="s">
        <v>3</v>
      </c>
      <c r="C2" s="22" t="s">
        <v>4</v>
      </c>
      <c r="D2" s="40" t="s">
        <v>6</v>
      </c>
      <c r="E2" s="40"/>
      <c r="F2" s="40"/>
      <c r="G2" s="40"/>
      <c r="H2" s="40"/>
      <c r="I2" s="40"/>
    </row>
    <row r="3" spans="1:9" ht="120">
      <c r="A3" s="42"/>
      <c r="B3" s="42"/>
      <c r="C3" s="22" t="s">
        <v>5</v>
      </c>
      <c r="D3" s="42" t="s">
        <v>7</v>
      </c>
      <c r="E3" s="42" t="s">
        <v>0</v>
      </c>
      <c r="F3" s="42"/>
      <c r="G3" s="42"/>
      <c r="H3" s="42"/>
      <c r="I3" s="42"/>
    </row>
    <row r="4" spans="1:9" ht="15">
      <c r="A4" s="42"/>
      <c r="B4" s="42"/>
      <c r="C4" s="24"/>
      <c r="D4" s="42"/>
      <c r="E4" s="42" t="s">
        <v>8</v>
      </c>
      <c r="F4" s="42" t="s">
        <v>9</v>
      </c>
      <c r="G4" s="42" t="s">
        <v>10</v>
      </c>
      <c r="H4" s="42" t="s">
        <v>11</v>
      </c>
      <c r="I4" s="42"/>
    </row>
    <row r="5" spans="1:9" ht="77.25" customHeight="1">
      <c r="A5" s="42"/>
      <c r="B5" s="42"/>
      <c r="C5" s="24"/>
      <c r="D5" s="42"/>
      <c r="E5" s="42"/>
      <c r="F5" s="42"/>
      <c r="G5" s="42"/>
      <c r="H5" s="22" t="s">
        <v>7</v>
      </c>
      <c r="I5" s="22" t="s">
        <v>12</v>
      </c>
    </row>
    <row r="6" spans="1:9" ht="1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8.75" customHeight="1">
      <c r="A7" s="25" t="s">
        <v>13</v>
      </c>
      <c r="B7" s="23">
        <v>100</v>
      </c>
      <c r="C7" s="23" t="s">
        <v>14</v>
      </c>
      <c r="D7" s="26">
        <f>H7+F7+E7</f>
        <v>24921466.1</v>
      </c>
      <c r="E7" s="26">
        <f>E10+E50</f>
        <v>22771466.1</v>
      </c>
      <c r="F7" s="23"/>
      <c r="G7" s="23"/>
      <c r="H7" s="26">
        <v>2150000</v>
      </c>
      <c r="I7" s="23"/>
    </row>
    <row r="8" spans="1:9" ht="18.75" customHeight="1">
      <c r="A8" s="25" t="s">
        <v>15</v>
      </c>
      <c r="B8" s="23">
        <v>130</v>
      </c>
      <c r="C8" s="23"/>
      <c r="D8" s="23"/>
      <c r="E8" s="23" t="s">
        <v>14</v>
      </c>
      <c r="F8" s="23" t="s">
        <v>14</v>
      </c>
      <c r="G8" s="23" t="s">
        <v>14</v>
      </c>
      <c r="H8" s="26">
        <v>1075000</v>
      </c>
      <c r="I8" s="23" t="s">
        <v>14</v>
      </c>
    </row>
    <row r="9" spans="1:9" ht="18.75" customHeight="1">
      <c r="A9" s="25" t="s">
        <v>16</v>
      </c>
      <c r="B9" s="23">
        <v>180</v>
      </c>
      <c r="C9" s="23" t="s">
        <v>14</v>
      </c>
      <c r="D9" s="23"/>
      <c r="E9" s="23" t="s">
        <v>14</v>
      </c>
      <c r="F9" s="23" t="s">
        <v>14</v>
      </c>
      <c r="G9" s="23" t="s">
        <v>14</v>
      </c>
      <c r="H9" s="26">
        <v>1075000</v>
      </c>
      <c r="I9" s="23" t="s">
        <v>14</v>
      </c>
    </row>
    <row r="10" spans="1:9" ht="18.75" customHeight="1">
      <c r="A10" s="25" t="s">
        <v>17</v>
      </c>
      <c r="B10" s="23">
        <v>200</v>
      </c>
      <c r="C10" s="23" t="s">
        <v>14</v>
      </c>
      <c r="D10" s="26">
        <f>E10+H10</f>
        <v>24921466.1</v>
      </c>
      <c r="E10" s="26">
        <f>E12+E19+E43+E49+E57</f>
        <v>22771466.1</v>
      </c>
      <c r="F10" s="23"/>
      <c r="G10" s="23"/>
      <c r="H10" s="26">
        <f>H12+H19+H43+H49+H50-H45</f>
        <v>2150000</v>
      </c>
      <c r="I10" s="23"/>
    </row>
    <row r="11" spans="1:9" ht="18.75" customHeight="1">
      <c r="A11" s="25" t="s">
        <v>87</v>
      </c>
      <c r="B11" s="23"/>
      <c r="C11" s="23"/>
      <c r="D11" s="23"/>
      <c r="E11" s="26"/>
      <c r="F11" s="23"/>
      <c r="G11" s="23"/>
      <c r="H11" s="26"/>
      <c r="I11" s="23"/>
    </row>
    <row r="12" spans="1:9" ht="18.75" customHeight="1">
      <c r="A12" s="25" t="s">
        <v>18</v>
      </c>
      <c r="B12" s="23">
        <v>210</v>
      </c>
      <c r="C12" s="23"/>
      <c r="D12" s="26">
        <f>E12+H12</f>
        <v>19155100</v>
      </c>
      <c r="E12" s="26">
        <f>E14+E15+E16+E18</f>
        <v>18048400</v>
      </c>
      <c r="F12" s="23"/>
      <c r="G12" s="23"/>
      <c r="H12" s="26">
        <f>H14+H15+H16</f>
        <v>1106700</v>
      </c>
      <c r="I12" s="23"/>
    </row>
    <row r="13" spans="1:9" ht="12.75" customHeight="1">
      <c r="A13" s="25" t="s">
        <v>19</v>
      </c>
      <c r="B13" s="23"/>
      <c r="C13" s="23"/>
      <c r="D13" s="23"/>
      <c r="E13" s="26"/>
      <c r="F13" s="23"/>
      <c r="G13" s="23"/>
      <c r="H13" s="26"/>
      <c r="I13" s="23"/>
    </row>
    <row r="14" spans="1:10" ht="18.75" customHeight="1">
      <c r="A14" s="25" t="s">
        <v>20</v>
      </c>
      <c r="B14" s="23">
        <v>211</v>
      </c>
      <c r="C14" s="23"/>
      <c r="D14" s="26">
        <f aca="true" t="shared" si="0" ref="D14:D20">E14+H14</f>
        <v>14434800</v>
      </c>
      <c r="E14" s="27">
        <f>423900+13160900</f>
        <v>13584800</v>
      </c>
      <c r="F14" s="23"/>
      <c r="G14" s="23"/>
      <c r="H14" s="23">
        <v>850000</v>
      </c>
      <c r="I14" s="23"/>
      <c r="J14" s="7">
        <f>E14-4888500+5567700</f>
        <v>14264000</v>
      </c>
    </row>
    <row r="15" spans="1:9" ht="18.75" customHeight="1">
      <c r="A15" s="25" t="s">
        <v>90</v>
      </c>
      <c r="B15" s="23">
        <v>212</v>
      </c>
      <c r="C15" s="23"/>
      <c r="D15" s="26">
        <f t="shared" si="0"/>
        <v>0</v>
      </c>
      <c r="E15" s="27">
        <v>0</v>
      </c>
      <c r="F15" s="23"/>
      <c r="G15" s="23"/>
      <c r="H15" s="26"/>
      <c r="I15" s="23"/>
    </row>
    <row r="16" spans="1:10" ht="14.25" customHeight="1">
      <c r="A16" s="25" t="s">
        <v>21</v>
      </c>
      <c r="B16" s="40">
        <v>213</v>
      </c>
      <c r="C16" s="40"/>
      <c r="D16" s="39">
        <f t="shared" si="0"/>
        <v>4442900</v>
      </c>
      <c r="E16" s="41">
        <f>130600+4055600</f>
        <v>4186200</v>
      </c>
      <c r="F16" s="40"/>
      <c r="G16" s="40"/>
      <c r="H16" s="40">
        <v>256700</v>
      </c>
      <c r="I16" s="40"/>
      <c r="J16" s="7">
        <f>E16-1476200+1681200</f>
        <v>4391200</v>
      </c>
    </row>
    <row r="17" spans="1:9" ht="13.5" customHeight="1">
      <c r="A17" s="25" t="s">
        <v>22</v>
      </c>
      <c r="B17" s="40"/>
      <c r="C17" s="40"/>
      <c r="D17" s="39">
        <f t="shared" si="0"/>
        <v>387300</v>
      </c>
      <c r="E17" s="41">
        <v>130600</v>
      </c>
      <c r="F17" s="40"/>
      <c r="G17" s="40"/>
      <c r="H17" s="40">
        <v>256700</v>
      </c>
      <c r="I17" s="40"/>
    </row>
    <row r="18" spans="1:9" s="20" customFormat="1" ht="18.75" customHeight="1">
      <c r="A18" s="25" t="s">
        <v>89</v>
      </c>
      <c r="B18" s="23">
        <v>266</v>
      </c>
      <c r="C18" s="23"/>
      <c r="D18" s="26">
        <f t="shared" si="0"/>
        <v>277400</v>
      </c>
      <c r="E18" s="27">
        <f>8700+268700</f>
        <v>277400</v>
      </c>
      <c r="F18" s="23"/>
      <c r="G18" s="23"/>
      <c r="H18" s="26"/>
      <c r="I18" s="23"/>
    </row>
    <row r="19" spans="1:9" ht="18.75" customHeight="1">
      <c r="A19" s="25" t="s">
        <v>23</v>
      </c>
      <c r="B19" s="40">
        <v>220</v>
      </c>
      <c r="C19" s="40"/>
      <c r="D19" s="39">
        <f t="shared" si="0"/>
        <v>4641518.1</v>
      </c>
      <c r="E19" s="39">
        <f>E22+E23+E29+E37</f>
        <v>3812118.0999999996</v>
      </c>
      <c r="F19" s="40"/>
      <c r="G19" s="40"/>
      <c r="H19" s="39">
        <f>H22+H23+H29+H37+H43</f>
        <v>829400</v>
      </c>
      <c r="I19" s="40"/>
    </row>
    <row r="20" spans="1:9" ht="18.75" customHeight="1">
      <c r="A20" s="25" t="s">
        <v>24</v>
      </c>
      <c r="B20" s="40"/>
      <c r="C20" s="40"/>
      <c r="D20" s="39">
        <f t="shared" si="0"/>
        <v>0</v>
      </c>
      <c r="E20" s="39"/>
      <c r="F20" s="40"/>
      <c r="G20" s="40"/>
      <c r="H20" s="39"/>
      <c r="I20" s="40"/>
    </row>
    <row r="21" spans="1:9" ht="18.75" customHeight="1">
      <c r="A21" s="25" t="s">
        <v>25</v>
      </c>
      <c r="B21" s="23"/>
      <c r="C21" s="23"/>
      <c r="D21" s="23"/>
      <c r="E21" s="26"/>
      <c r="F21" s="23"/>
      <c r="G21" s="23"/>
      <c r="H21" s="26"/>
      <c r="I21" s="23"/>
    </row>
    <row r="22" spans="1:9" ht="18.75" customHeight="1">
      <c r="A22" s="25" t="s">
        <v>26</v>
      </c>
      <c r="B22" s="23">
        <v>221</v>
      </c>
      <c r="C22" s="23"/>
      <c r="D22" s="26">
        <f>E22+H22</f>
        <v>29400</v>
      </c>
      <c r="E22" s="27">
        <v>0</v>
      </c>
      <c r="F22" s="23"/>
      <c r="G22" s="23"/>
      <c r="H22" s="23">
        <v>29400</v>
      </c>
      <c r="I22" s="23"/>
    </row>
    <row r="23" spans="1:9" ht="18.75" customHeight="1">
      <c r="A23" s="25" t="s">
        <v>27</v>
      </c>
      <c r="B23" s="23">
        <v>223</v>
      </c>
      <c r="C23" s="23"/>
      <c r="D23" s="26">
        <f>E23+H23</f>
        <v>2729067.82</v>
      </c>
      <c r="E23" s="26">
        <f>SUM(E25:E28)</f>
        <v>2209067.82</v>
      </c>
      <c r="F23" s="23"/>
      <c r="G23" s="23"/>
      <c r="H23" s="26">
        <f>SUM(H25:H28)</f>
        <v>520000</v>
      </c>
      <c r="I23" s="23"/>
    </row>
    <row r="24" spans="1:9" ht="18.75" customHeight="1">
      <c r="A24" s="25" t="s">
        <v>0</v>
      </c>
      <c r="B24" s="23"/>
      <c r="C24" s="23"/>
      <c r="D24" s="23"/>
      <c r="E24" s="26"/>
      <c r="F24" s="23"/>
      <c r="G24" s="23"/>
      <c r="H24" s="26"/>
      <c r="I24" s="23"/>
    </row>
    <row r="25" spans="1:9" ht="18.75" customHeight="1">
      <c r="A25" s="25" t="s">
        <v>28</v>
      </c>
      <c r="B25" s="23">
        <v>223.1</v>
      </c>
      <c r="C25" s="23"/>
      <c r="D25" s="26">
        <f aca="true" t="shared" si="1" ref="D25:D30">E25+H25</f>
        <v>1899189.8199999998</v>
      </c>
      <c r="E25" s="27">
        <v>1649189.8199999998</v>
      </c>
      <c r="F25" s="23"/>
      <c r="G25" s="23"/>
      <c r="H25" s="23">
        <v>250000</v>
      </c>
      <c r="I25" s="23"/>
    </row>
    <row r="26" spans="1:9" ht="18.75" customHeight="1">
      <c r="A26" s="25" t="s">
        <v>29</v>
      </c>
      <c r="B26" s="23">
        <v>223.4</v>
      </c>
      <c r="C26" s="23"/>
      <c r="D26" s="26">
        <f t="shared" si="1"/>
        <v>84850</v>
      </c>
      <c r="E26" s="27">
        <v>54850</v>
      </c>
      <c r="F26" s="23"/>
      <c r="G26" s="23"/>
      <c r="H26" s="23">
        <v>30000</v>
      </c>
      <c r="I26" s="23"/>
    </row>
    <row r="27" spans="1:9" ht="18.75" customHeight="1">
      <c r="A27" s="25" t="s">
        <v>29</v>
      </c>
      <c r="B27" s="23">
        <v>223.6</v>
      </c>
      <c r="C27" s="23"/>
      <c r="D27" s="26">
        <f t="shared" si="1"/>
        <v>641900</v>
      </c>
      <c r="E27" s="27">
        <v>441900</v>
      </c>
      <c r="F27" s="23"/>
      <c r="G27" s="23"/>
      <c r="H27" s="23">
        <v>200000</v>
      </c>
      <c r="I27" s="23"/>
    </row>
    <row r="28" spans="1:9" ht="18.75" customHeight="1">
      <c r="A28" s="25" t="s">
        <v>30</v>
      </c>
      <c r="B28" s="23">
        <v>223.7</v>
      </c>
      <c r="C28" s="23"/>
      <c r="D28" s="26">
        <f t="shared" si="1"/>
        <v>103128</v>
      </c>
      <c r="E28" s="27">
        <v>63128</v>
      </c>
      <c r="F28" s="23"/>
      <c r="G28" s="23"/>
      <c r="H28" s="23">
        <v>40000</v>
      </c>
      <c r="I28" s="23"/>
    </row>
    <row r="29" spans="1:9" ht="12.75" customHeight="1">
      <c r="A29" s="25" t="s">
        <v>31</v>
      </c>
      <c r="B29" s="40">
        <v>225</v>
      </c>
      <c r="C29" s="40"/>
      <c r="D29" s="39">
        <f t="shared" si="1"/>
        <v>1166800</v>
      </c>
      <c r="E29" s="39">
        <f>SUM(E32:E36)</f>
        <v>996800</v>
      </c>
      <c r="F29" s="40"/>
      <c r="G29" s="40"/>
      <c r="H29" s="39">
        <f>SUM(H32:H36)</f>
        <v>170000</v>
      </c>
      <c r="I29" s="40"/>
    </row>
    <row r="30" spans="1:9" ht="15" customHeight="1">
      <c r="A30" s="25" t="s">
        <v>32</v>
      </c>
      <c r="B30" s="40"/>
      <c r="C30" s="40"/>
      <c r="D30" s="39">
        <f t="shared" si="1"/>
        <v>0</v>
      </c>
      <c r="E30" s="39"/>
      <c r="F30" s="40"/>
      <c r="G30" s="40"/>
      <c r="H30" s="39"/>
      <c r="I30" s="40"/>
    </row>
    <row r="31" spans="1:9" ht="18.75" customHeight="1">
      <c r="A31" s="25" t="s">
        <v>0</v>
      </c>
      <c r="B31" s="23"/>
      <c r="C31" s="23"/>
      <c r="D31" s="23"/>
      <c r="E31" s="26"/>
      <c r="F31" s="23"/>
      <c r="G31" s="23"/>
      <c r="H31" s="26"/>
      <c r="I31" s="23"/>
    </row>
    <row r="32" spans="1:9" ht="18.75" customHeight="1">
      <c r="A32" s="25" t="s">
        <v>33</v>
      </c>
      <c r="B32" s="23">
        <v>225.1</v>
      </c>
      <c r="C32" s="23"/>
      <c r="D32" s="26">
        <f>E32+H32</f>
        <v>919100</v>
      </c>
      <c r="E32" s="27">
        <v>869100</v>
      </c>
      <c r="F32" s="23"/>
      <c r="G32" s="23"/>
      <c r="H32" s="23">
        <v>50000</v>
      </c>
      <c r="I32" s="23"/>
    </row>
    <row r="33" spans="1:9" ht="18.75" customHeight="1">
      <c r="A33" s="25" t="s">
        <v>34</v>
      </c>
      <c r="B33" s="23">
        <v>225.2</v>
      </c>
      <c r="C33" s="23"/>
      <c r="D33" s="26">
        <f aca="true" t="shared" si="2" ref="D33:D43">E33+H33</f>
        <v>10000</v>
      </c>
      <c r="E33" s="26"/>
      <c r="F33" s="23"/>
      <c r="G33" s="23"/>
      <c r="H33" s="23">
        <v>10000</v>
      </c>
      <c r="I33" s="23"/>
    </row>
    <row r="34" spans="1:9" ht="18.75" customHeight="1">
      <c r="A34" s="25" t="s">
        <v>35</v>
      </c>
      <c r="B34" s="23">
        <v>225.3</v>
      </c>
      <c r="C34" s="23"/>
      <c r="D34" s="26">
        <f t="shared" si="2"/>
        <v>0</v>
      </c>
      <c r="E34" s="26"/>
      <c r="F34" s="23"/>
      <c r="G34" s="23"/>
      <c r="H34" s="26"/>
      <c r="I34" s="23"/>
    </row>
    <row r="35" spans="1:9" ht="18.75" customHeight="1">
      <c r="A35" s="25" t="s">
        <v>36</v>
      </c>
      <c r="B35" s="23">
        <v>225.4</v>
      </c>
      <c r="C35" s="23"/>
      <c r="D35" s="26">
        <f t="shared" si="2"/>
        <v>20000</v>
      </c>
      <c r="E35" s="26"/>
      <c r="F35" s="23"/>
      <c r="G35" s="23"/>
      <c r="H35" s="23">
        <v>20000</v>
      </c>
      <c r="I35" s="23"/>
    </row>
    <row r="36" spans="1:9" ht="18.75" customHeight="1">
      <c r="A36" s="25" t="s">
        <v>37</v>
      </c>
      <c r="B36" s="23">
        <v>225.6</v>
      </c>
      <c r="C36" s="23"/>
      <c r="D36" s="26">
        <f t="shared" si="2"/>
        <v>217700</v>
      </c>
      <c r="E36" s="27">
        <v>127700</v>
      </c>
      <c r="F36" s="23"/>
      <c r="G36" s="23"/>
      <c r="H36" s="23">
        <v>90000</v>
      </c>
      <c r="I36" s="23"/>
    </row>
    <row r="37" spans="1:9" ht="18.75" customHeight="1">
      <c r="A37" s="25" t="s">
        <v>38</v>
      </c>
      <c r="B37" s="23">
        <v>226</v>
      </c>
      <c r="C37" s="23"/>
      <c r="D37" s="26">
        <f t="shared" si="2"/>
        <v>709750.28</v>
      </c>
      <c r="E37" s="26">
        <f>E39+E40+E41+E42</f>
        <v>606250.28</v>
      </c>
      <c r="F37" s="23"/>
      <c r="G37" s="23"/>
      <c r="H37" s="26">
        <f>SUM(H39:H41)</f>
        <v>103500</v>
      </c>
      <c r="I37" s="23"/>
    </row>
    <row r="38" spans="1:9" ht="18.75" customHeight="1">
      <c r="A38" s="25" t="s">
        <v>0</v>
      </c>
      <c r="B38" s="23"/>
      <c r="C38" s="23"/>
      <c r="D38" s="23"/>
      <c r="E38" s="26"/>
      <c r="F38" s="23"/>
      <c r="G38" s="23"/>
      <c r="H38" s="26"/>
      <c r="I38" s="23"/>
    </row>
    <row r="39" spans="1:9" ht="18.75" customHeight="1">
      <c r="A39" s="25" t="s">
        <v>39</v>
      </c>
      <c r="B39" s="23">
        <v>226.5</v>
      </c>
      <c r="C39" s="23"/>
      <c r="D39" s="26">
        <f t="shared" si="2"/>
        <v>338900</v>
      </c>
      <c r="E39" s="27">
        <v>315400</v>
      </c>
      <c r="F39" s="23"/>
      <c r="G39" s="23"/>
      <c r="H39" s="23">
        <v>23500</v>
      </c>
      <c r="I39" s="23"/>
    </row>
    <row r="40" spans="1:9" ht="18.75" customHeight="1">
      <c r="A40" s="25" t="s">
        <v>40</v>
      </c>
      <c r="B40" s="23">
        <v>226.9</v>
      </c>
      <c r="C40" s="23"/>
      <c r="D40" s="26">
        <f t="shared" si="2"/>
        <v>30000</v>
      </c>
      <c r="E40" s="26"/>
      <c r="F40" s="23"/>
      <c r="G40" s="23"/>
      <c r="H40" s="23">
        <v>30000</v>
      </c>
      <c r="I40" s="23"/>
    </row>
    <row r="41" spans="1:9" ht="18.75" customHeight="1">
      <c r="A41" s="25" t="s">
        <v>41</v>
      </c>
      <c r="B41" s="23">
        <v>226.1</v>
      </c>
      <c r="C41" s="23"/>
      <c r="D41" s="26">
        <f t="shared" si="2"/>
        <v>50000</v>
      </c>
      <c r="E41" s="26"/>
      <c r="F41" s="23"/>
      <c r="G41" s="23"/>
      <c r="H41" s="23">
        <v>50000</v>
      </c>
      <c r="I41" s="23"/>
    </row>
    <row r="42" spans="1:9" ht="18.75" customHeight="1">
      <c r="A42" s="25" t="s">
        <v>88</v>
      </c>
      <c r="B42" s="23">
        <v>226.4</v>
      </c>
      <c r="C42" s="23"/>
      <c r="D42" s="23"/>
      <c r="E42" s="27">
        <v>290850.27999999997</v>
      </c>
      <c r="F42" s="23"/>
      <c r="G42" s="23"/>
      <c r="H42" s="26"/>
      <c r="I42" s="23"/>
    </row>
    <row r="43" spans="1:9" ht="18.75" customHeight="1">
      <c r="A43" s="25" t="s">
        <v>42</v>
      </c>
      <c r="B43" s="23">
        <v>290</v>
      </c>
      <c r="C43" s="23"/>
      <c r="D43" s="26">
        <f t="shared" si="2"/>
        <v>308848</v>
      </c>
      <c r="E43" s="26">
        <f>E45+E47</f>
        <v>302348</v>
      </c>
      <c r="F43" s="23"/>
      <c r="G43" s="23"/>
      <c r="H43" s="26">
        <f>H45+H47+H48</f>
        <v>6500</v>
      </c>
      <c r="I43" s="23"/>
    </row>
    <row r="44" spans="1:9" ht="18.75" customHeight="1">
      <c r="A44" s="25" t="s">
        <v>0</v>
      </c>
      <c r="B44" s="23"/>
      <c r="C44" s="23"/>
      <c r="D44" s="23"/>
      <c r="E44" s="26"/>
      <c r="F44" s="23"/>
      <c r="G44" s="23"/>
      <c r="H44" s="26"/>
      <c r="I44" s="23"/>
    </row>
    <row r="45" spans="1:9" ht="18.75" customHeight="1">
      <c r="A45" s="25" t="s">
        <v>43</v>
      </c>
      <c r="B45" s="23">
        <v>291</v>
      </c>
      <c r="C45" s="23"/>
      <c r="D45" s="23"/>
      <c r="E45" s="27">
        <v>294348</v>
      </c>
      <c r="F45" s="23"/>
      <c r="G45" s="23"/>
      <c r="H45" s="28">
        <v>1500</v>
      </c>
      <c r="I45" s="23"/>
    </row>
    <row r="46" spans="1:9" ht="18.75" customHeight="1">
      <c r="A46" s="25" t="s">
        <v>44</v>
      </c>
      <c r="B46" s="23"/>
      <c r="C46" s="23"/>
      <c r="D46" s="23"/>
      <c r="E46" s="26"/>
      <c r="F46" s="23"/>
      <c r="G46" s="23"/>
      <c r="H46" s="26"/>
      <c r="I46" s="23"/>
    </row>
    <row r="47" spans="1:9" ht="18.75" customHeight="1">
      <c r="A47" s="25" t="s">
        <v>45</v>
      </c>
      <c r="B47" s="23">
        <v>292</v>
      </c>
      <c r="C47" s="23"/>
      <c r="D47" s="26">
        <f>E47+H47</f>
        <v>9000</v>
      </c>
      <c r="E47" s="27">
        <v>8000</v>
      </c>
      <c r="F47" s="23"/>
      <c r="G47" s="23"/>
      <c r="H47" s="28">
        <v>1000</v>
      </c>
      <c r="I47" s="23"/>
    </row>
    <row r="48" spans="1:9" s="21" customFormat="1" ht="18.75" customHeight="1">
      <c r="A48" s="25"/>
      <c r="B48" s="23">
        <v>297</v>
      </c>
      <c r="C48" s="23"/>
      <c r="D48" s="26"/>
      <c r="E48" s="27"/>
      <c r="F48" s="23"/>
      <c r="G48" s="23"/>
      <c r="H48" s="23">
        <v>4000</v>
      </c>
      <c r="I48" s="23"/>
    </row>
    <row r="49" spans="1:9" ht="18.75" customHeight="1">
      <c r="A49" s="25" t="s">
        <v>88</v>
      </c>
      <c r="B49" s="23">
        <v>262</v>
      </c>
      <c r="C49" s="23"/>
      <c r="D49" s="26">
        <f>E49+H49</f>
        <v>0</v>
      </c>
      <c r="E49" s="26"/>
      <c r="F49" s="23"/>
      <c r="G49" s="23"/>
      <c r="H49" s="26"/>
      <c r="I49" s="23"/>
    </row>
    <row r="50" spans="1:9" ht="18.75" customHeight="1">
      <c r="A50" s="25" t="s">
        <v>46</v>
      </c>
      <c r="B50" s="23">
        <v>300</v>
      </c>
      <c r="C50" s="23"/>
      <c r="D50" s="26">
        <f>E50+H50</f>
        <v>208900</v>
      </c>
      <c r="E50" s="26">
        <f>E52+E53</f>
        <v>0</v>
      </c>
      <c r="F50" s="23"/>
      <c r="G50" s="23"/>
      <c r="H50" s="26">
        <f>H52+H53</f>
        <v>208900</v>
      </c>
      <c r="I50" s="23"/>
    </row>
    <row r="51" spans="1:9" ht="18.75" customHeight="1">
      <c r="A51" s="25" t="s">
        <v>0</v>
      </c>
      <c r="B51" s="23"/>
      <c r="C51" s="23"/>
      <c r="D51" s="23"/>
      <c r="E51" s="26"/>
      <c r="F51" s="23"/>
      <c r="G51" s="23"/>
      <c r="H51" s="26"/>
      <c r="I51" s="23"/>
    </row>
    <row r="52" spans="1:9" ht="18.75" customHeight="1">
      <c r="A52" s="25" t="s">
        <v>47</v>
      </c>
      <c r="B52" s="23">
        <v>312</v>
      </c>
      <c r="C52" s="23"/>
      <c r="D52" s="26">
        <f aca="true" t="shared" si="3" ref="D52:D57">E52+H52</f>
        <v>100000</v>
      </c>
      <c r="E52" s="26"/>
      <c r="F52" s="23"/>
      <c r="G52" s="23"/>
      <c r="H52" s="23">
        <v>100000</v>
      </c>
      <c r="I52" s="23"/>
    </row>
    <row r="53" spans="1:9" ht="18.75" customHeight="1">
      <c r="A53" s="25"/>
      <c r="B53" s="23">
        <v>346</v>
      </c>
      <c r="C53" s="23"/>
      <c r="D53" s="26">
        <f t="shared" si="3"/>
        <v>108900</v>
      </c>
      <c r="E53" s="26"/>
      <c r="F53" s="23"/>
      <c r="G53" s="23"/>
      <c r="H53" s="23">
        <v>108900</v>
      </c>
      <c r="I53" s="23"/>
    </row>
    <row r="54" spans="1:9" ht="18.75" customHeight="1">
      <c r="A54" s="25" t="s">
        <v>48</v>
      </c>
      <c r="B54" s="23">
        <v>400</v>
      </c>
      <c r="C54" s="23" t="s">
        <v>14</v>
      </c>
      <c r="D54" s="26">
        <f t="shared" si="3"/>
        <v>0</v>
      </c>
      <c r="E54" s="26"/>
      <c r="F54" s="23"/>
      <c r="G54" s="23"/>
      <c r="H54" s="26"/>
      <c r="I54" s="23"/>
    </row>
    <row r="55" spans="1:9" ht="18.75" customHeight="1">
      <c r="A55" s="25" t="s">
        <v>49</v>
      </c>
      <c r="B55" s="23"/>
      <c r="C55" s="23"/>
      <c r="D55" s="26">
        <f t="shared" si="3"/>
        <v>0</v>
      </c>
      <c r="E55" s="26"/>
      <c r="F55" s="23"/>
      <c r="G55" s="23"/>
      <c r="H55" s="26"/>
      <c r="I55" s="23"/>
    </row>
    <row r="56" spans="1:9" ht="18.75" customHeight="1">
      <c r="A56" s="25" t="s">
        <v>50</v>
      </c>
      <c r="B56" s="23">
        <v>410</v>
      </c>
      <c r="C56" s="23"/>
      <c r="D56" s="26">
        <f t="shared" si="3"/>
        <v>0</v>
      </c>
      <c r="E56" s="26"/>
      <c r="F56" s="23"/>
      <c r="G56" s="23"/>
      <c r="H56" s="26"/>
      <c r="I56" s="23"/>
    </row>
    <row r="57" spans="1:9" ht="18.75" customHeight="1">
      <c r="A57" s="25" t="s">
        <v>91</v>
      </c>
      <c r="B57" s="23"/>
      <c r="C57" s="23"/>
      <c r="D57" s="26">
        <f t="shared" si="3"/>
        <v>608600</v>
      </c>
      <c r="E57" s="26">
        <v>608600</v>
      </c>
      <c r="F57" s="23"/>
      <c r="G57" s="23"/>
      <c r="H57" s="26"/>
      <c r="I57" s="23"/>
    </row>
    <row r="58" ht="18.75" customHeight="1">
      <c r="A58" s="1"/>
    </row>
    <row r="59" ht="18.75" customHeight="1">
      <c r="A59" s="11"/>
    </row>
    <row r="60" spans="1:12" ht="18.75" customHeight="1">
      <c r="A60" s="32" t="s">
        <v>53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8.75" customHeight="1">
      <c r="A61" s="30" t="s">
        <v>54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8.75" customHeight="1">
      <c r="A62" s="30" t="s">
        <v>55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ht="18.75" customHeight="1" thickBot="1">
      <c r="A63" s="1"/>
    </row>
    <row r="64" spans="1:12" ht="18.75" customHeight="1" thickBot="1">
      <c r="A64" s="33" t="s">
        <v>1</v>
      </c>
      <c r="B64" s="33" t="s">
        <v>3</v>
      </c>
      <c r="C64" s="33" t="s">
        <v>56</v>
      </c>
      <c r="D64" s="35" t="s">
        <v>57</v>
      </c>
      <c r="E64" s="36"/>
      <c r="F64" s="36"/>
      <c r="G64" s="36"/>
      <c r="H64" s="36"/>
      <c r="I64" s="36"/>
      <c r="J64" s="36"/>
      <c r="K64" s="36"/>
      <c r="L64" s="37"/>
    </row>
    <row r="65" spans="1:12" ht="18.75" customHeight="1" thickBot="1">
      <c r="A65" s="38"/>
      <c r="B65" s="38"/>
      <c r="C65" s="38"/>
      <c r="D65" s="35" t="s">
        <v>58</v>
      </c>
      <c r="E65" s="36"/>
      <c r="F65" s="37"/>
      <c r="G65" s="35" t="s">
        <v>0</v>
      </c>
      <c r="H65" s="36"/>
      <c r="I65" s="36"/>
      <c r="J65" s="36"/>
      <c r="K65" s="36"/>
      <c r="L65" s="37"/>
    </row>
    <row r="66" spans="1:12" ht="18.75" customHeight="1" thickBot="1">
      <c r="A66" s="38"/>
      <c r="B66" s="38"/>
      <c r="C66" s="38"/>
      <c r="D66" s="33" t="s">
        <v>59</v>
      </c>
      <c r="E66" s="8" t="s">
        <v>60</v>
      </c>
      <c r="F66" s="8" t="s">
        <v>60</v>
      </c>
      <c r="G66" s="35" t="s">
        <v>63</v>
      </c>
      <c r="H66" s="36"/>
      <c r="I66" s="37"/>
      <c r="J66" s="35" t="s">
        <v>64</v>
      </c>
      <c r="K66" s="36"/>
      <c r="L66" s="37"/>
    </row>
    <row r="67" spans="1:12" ht="18.75" customHeight="1">
      <c r="A67" s="38"/>
      <c r="B67" s="38"/>
      <c r="C67" s="38"/>
      <c r="D67" s="38"/>
      <c r="E67" s="8" t="s">
        <v>61</v>
      </c>
      <c r="F67" s="8" t="s">
        <v>62</v>
      </c>
      <c r="G67" s="33" t="s">
        <v>59</v>
      </c>
      <c r="H67" s="8" t="s">
        <v>60</v>
      </c>
      <c r="I67" s="8" t="s">
        <v>60</v>
      </c>
      <c r="J67" s="33" t="s">
        <v>59</v>
      </c>
      <c r="K67" s="8" t="s">
        <v>60</v>
      </c>
      <c r="L67" s="8" t="s">
        <v>60</v>
      </c>
    </row>
    <row r="68" spans="1:12" ht="18.75" customHeight="1" thickBot="1">
      <c r="A68" s="34"/>
      <c r="B68" s="34"/>
      <c r="C68" s="34"/>
      <c r="D68" s="34"/>
      <c r="E68" s="12"/>
      <c r="F68" s="12"/>
      <c r="G68" s="34"/>
      <c r="H68" s="5" t="s">
        <v>61</v>
      </c>
      <c r="I68" s="5" t="s">
        <v>62</v>
      </c>
      <c r="J68" s="34"/>
      <c r="K68" s="5" t="s">
        <v>61</v>
      </c>
      <c r="L68" s="5" t="s">
        <v>62</v>
      </c>
    </row>
    <row r="69" spans="1:12" ht="18.75" customHeight="1" thickBot="1">
      <c r="A69" s="4">
        <v>1</v>
      </c>
      <c r="B69" s="5">
        <v>2</v>
      </c>
      <c r="C69" s="5">
        <v>3</v>
      </c>
      <c r="D69" s="5">
        <v>4</v>
      </c>
      <c r="E69" s="5">
        <v>5</v>
      </c>
      <c r="F69" s="5">
        <v>6</v>
      </c>
      <c r="G69" s="5">
        <v>7</v>
      </c>
      <c r="H69" s="5">
        <v>8</v>
      </c>
      <c r="I69" s="5">
        <v>9</v>
      </c>
      <c r="J69" s="5">
        <v>10</v>
      </c>
      <c r="K69" s="5">
        <v>11</v>
      </c>
      <c r="L69" s="5">
        <v>12</v>
      </c>
    </row>
    <row r="70" spans="1:12" ht="18.75" customHeight="1" thickBot="1">
      <c r="A70" s="4" t="s">
        <v>65</v>
      </c>
      <c r="B70" s="5">
        <v>1</v>
      </c>
      <c r="C70" s="5" t="s">
        <v>14</v>
      </c>
      <c r="D70" s="5"/>
      <c r="E70" s="5"/>
      <c r="F70" s="5"/>
      <c r="G70" s="5"/>
      <c r="H70" s="5"/>
      <c r="I70" s="5"/>
      <c r="J70" s="5"/>
      <c r="K70" s="5"/>
      <c r="L70" s="5"/>
    </row>
    <row r="71" spans="1:12" ht="18.75" customHeight="1">
      <c r="A71" s="13" t="s">
        <v>0</v>
      </c>
      <c r="B71" s="33">
        <v>1001</v>
      </c>
      <c r="C71" s="33" t="s">
        <v>14</v>
      </c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8.75" customHeight="1" thickBot="1">
      <c r="A72" s="4" t="s">
        <v>66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8.75" customHeight="1" thickBot="1">
      <c r="A73" s="4" t="s">
        <v>67</v>
      </c>
      <c r="B73" s="5">
        <v>2001</v>
      </c>
      <c r="C73" s="5"/>
      <c r="D73" s="5"/>
      <c r="E73" s="5"/>
      <c r="F73" s="5"/>
      <c r="G73" s="5"/>
      <c r="H73" s="5"/>
      <c r="I73" s="5"/>
      <c r="J73" s="5"/>
      <c r="K73" s="5"/>
      <c r="L73" s="5"/>
    </row>
    <row r="74" ht="18.75" customHeight="1">
      <c r="A74" s="14"/>
    </row>
    <row r="75" ht="18.75" customHeight="1">
      <c r="A75" s="11"/>
    </row>
    <row r="76" ht="18.75" customHeight="1">
      <c r="A76" s="11"/>
    </row>
    <row r="77" ht="18.75" customHeight="1">
      <c r="A77" s="11"/>
    </row>
    <row r="78" ht="18.75" customHeight="1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8" spans="1:12" ht="12.75">
      <c r="A88" s="32" t="s">
        <v>68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30" t="s">
        <v>69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30" t="s">
        <v>70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30" t="s">
        <v>71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ht="13.5" thickBot="1">
      <c r="A92" s="14"/>
    </row>
    <row r="93" spans="1:3" ht="90" thickBot="1">
      <c r="A93" s="9" t="s">
        <v>1</v>
      </c>
      <c r="B93" s="10" t="s">
        <v>3</v>
      </c>
      <c r="C93" s="10" t="s">
        <v>72</v>
      </c>
    </row>
    <row r="94" spans="1:3" ht="13.5" thickBot="1">
      <c r="A94" s="4">
        <v>1</v>
      </c>
      <c r="B94" s="5">
        <v>2</v>
      </c>
      <c r="C94" s="5">
        <v>3</v>
      </c>
    </row>
    <row r="95" spans="1:3" ht="26.25" thickBot="1">
      <c r="A95" s="15" t="s">
        <v>51</v>
      </c>
      <c r="B95" s="5">
        <v>10</v>
      </c>
      <c r="C95" s="5"/>
    </row>
    <row r="96" spans="1:3" ht="26.25" thickBot="1">
      <c r="A96" s="15" t="s">
        <v>52</v>
      </c>
      <c r="B96" s="5">
        <v>20</v>
      </c>
      <c r="C96" s="5"/>
    </row>
    <row r="97" spans="1:3" ht="13.5" thickBot="1">
      <c r="A97" s="15" t="s">
        <v>73</v>
      </c>
      <c r="B97" s="5">
        <v>30</v>
      </c>
      <c r="C97" s="5"/>
    </row>
    <row r="98" spans="1:3" ht="13.5" thickBot="1">
      <c r="A98" s="15" t="s">
        <v>74</v>
      </c>
      <c r="B98" s="5">
        <v>40</v>
      </c>
      <c r="C98" s="5"/>
    </row>
    <row r="99" ht="12.75">
      <c r="A99" s="14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1"/>
    </row>
    <row r="115" spans="1:12" ht="18.75" customHeight="1">
      <c r="A115" s="32" t="s">
        <v>75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8.75" customHeight="1">
      <c r="A116" s="30" t="s">
        <v>76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ht="13.5" thickBot="1">
      <c r="A117" s="14"/>
    </row>
    <row r="118" spans="1:3" ht="26.25" thickBot="1">
      <c r="A118" s="16" t="s">
        <v>1</v>
      </c>
      <c r="B118" s="17" t="s">
        <v>3</v>
      </c>
      <c r="C118" s="17" t="s">
        <v>2</v>
      </c>
    </row>
    <row r="119" spans="1:3" ht="13.5" thickBot="1">
      <c r="A119" s="18">
        <v>1</v>
      </c>
      <c r="B119" s="3">
        <v>2</v>
      </c>
      <c r="C119" s="3">
        <v>3</v>
      </c>
    </row>
    <row r="120" spans="1:3" ht="26.25" thickBot="1">
      <c r="A120" s="6" t="s">
        <v>77</v>
      </c>
      <c r="B120" s="3">
        <v>10</v>
      </c>
      <c r="C120" s="19"/>
    </row>
    <row r="121" spans="1:3" ht="141" thickBot="1">
      <c r="A121" s="6" t="s">
        <v>78</v>
      </c>
      <c r="B121" s="3">
        <v>20</v>
      </c>
      <c r="C121" s="19"/>
    </row>
    <row r="122" spans="1:3" ht="51.75" thickBot="1">
      <c r="A122" s="6" t="s">
        <v>79</v>
      </c>
      <c r="B122" s="3">
        <v>30</v>
      </c>
      <c r="C122" s="19"/>
    </row>
    <row r="123" ht="12.75">
      <c r="A123" s="1"/>
    </row>
    <row r="124" ht="12.75">
      <c r="A124" s="1"/>
    </row>
    <row r="125" ht="12.75">
      <c r="A125" s="1" t="s">
        <v>80</v>
      </c>
    </row>
    <row r="126" ht="12.75">
      <c r="A126" s="1" t="s">
        <v>81</v>
      </c>
    </row>
    <row r="127" ht="12.75">
      <c r="A127" s="1"/>
    </row>
    <row r="128" ht="12.75">
      <c r="A128" s="1" t="s">
        <v>82</v>
      </c>
    </row>
    <row r="129" ht="12.75">
      <c r="A129" s="1" t="s">
        <v>83</v>
      </c>
    </row>
    <row r="130" ht="12.75">
      <c r="A130" s="1" t="s">
        <v>81</v>
      </c>
    </row>
    <row r="131" ht="12.75">
      <c r="A131" s="1"/>
    </row>
    <row r="132" ht="12.75">
      <c r="A132" s="1" t="s">
        <v>84</v>
      </c>
    </row>
    <row r="133" ht="12.75">
      <c r="A133" s="1" t="s">
        <v>85</v>
      </c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 t="s">
        <v>86</v>
      </c>
    </row>
    <row r="140" ht="12.75">
      <c r="A140" s="1"/>
    </row>
  </sheetData>
  <sheetProtection/>
  <mergeCells count="64">
    <mergeCell ref="A2:A5"/>
    <mergeCell ref="B2:B5"/>
    <mergeCell ref="D2:I2"/>
    <mergeCell ref="D3:D5"/>
    <mergeCell ref="E3:I3"/>
    <mergeCell ref="E4:E5"/>
    <mergeCell ref="F4:F5"/>
    <mergeCell ref="G4:G5"/>
    <mergeCell ref="H4:I4"/>
    <mergeCell ref="B16:B17"/>
    <mergeCell ref="C16:C17"/>
    <mergeCell ref="D16:D17"/>
    <mergeCell ref="E16:E17"/>
    <mergeCell ref="F16:F17"/>
    <mergeCell ref="G16:G17"/>
    <mergeCell ref="H16:H17"/>
    <mergeCell ref="I16:I17"/>
    <mergeCell ref="B19:B20"/>
    <mergeCell ref="C19:C20"/>
    <mergeCell ref="D19:D20"/>
    <mergeCell ref="E19:E20"/>
    <mergeCell ref="F19:F20"/>
    <mergeCell ref="G19:G20"/>
    <mergeCell ref="H19:H20"/>
    <mergeCell ref="I19:I20"/>
    <mergeCell ref="B29:B30"/>
    <mergeCell ref="C29:C30"/>
    <mergeCell ref="D29:D30"/>
    <mergeCell ref="E29:E30"/>
    <mergeCell ref="F29:F30"/>
    <mergeCell ref="G29:G30"/>
    <mergeCell ref="H29:H30"/>
    <mergeCell ref="I29:I30"/>
    <mergeCell ref="D64:L64"/>
    <mergeCell ref="D65:F65"/>
    <mergeCell ref="G65:L65"/>
    <mergeCell ref="D66:D68"/>
    <mergeCell ref="D71:D72"/>
    <mergeCell ref="E71:E72"/>
    <mergeCell ref="F71:F72"/>
    <mergeCell ref="G71:G72"/>
    <mergeCell ref="A64:A68"/>
    <mergeCell ref="B64:B68"/>
    <mergeCell ref="C64:C68"/>
    <mergeCell ref="J71:J72"/>
    <mergeCell ref="K71:K72"/>
    <mergeCell ref="L71:L72"/>
    <mergeCell ref="A90:L90"/>
    <mergeCell ref="G66:I66"/>
    <mergeCell ref="J66:L66"/>
    <mergeCell ref="G67:G68"/>
    <mergeCell ref="J67:J68"/>
    <mergeCell ref="B71:B72"/>
    <mergeCell ref="C71:C72"/>
    <mergeCell ref="A91:L91"/>
    <mergeCell ref="A115:L115"/>
    <mergeCell ref="A116:L116"/>
    <mergeCell ref="A60:L60"/>
    <mergeCell ref="A61:L61"/>
    <mergeCell ref="A62:L62"/>
    <mergeCell ref="A88:L88"/>
    <mergeCell ref="A89:L89"/>
    <mergeCell ref="H71:H72"/>
    <mergeCell ref="I71:I7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I56"/>
    </sheetView>
  </sheetViews>
  <sheetFormatPr defaultColWidth="9.140625" defaultRowHeight="15"/>
  <cols>
    <col min="1" max="1" width="11.421875" style="0" customWidth="1"/>
    <col min="4" max="4" width="14.421875" style="0" customWidth="1"/>
    <col min="5" max="5" width="15.7109375" style="0" customWidth="1"/>
    <col min="8" max="8" width="13.140625" style="0" customWidth="1"/>
  </cols>
  <sheetData>
    <row r="1" spans="1:9" ht="14.25" customHeight="1">
      <c r="A1" s="42" t="s">
        <v>1</v>
      </c>
      <c r="B1" s="42" t="s">
        <v>3</v>
      </c>
      <c r="C1" s="22" t="s">
        <v>4</v>
      </c>
      <c r="D1" s="40" t="s">
        <v>6</v>
      </c>
      <c r="E1" s="40"/>
      <c r="F1" s="40"/>
      <c r="G1" s="40"/>
      <c r="H1" s="40"/>
      <c r="I1" s="40"/>
    </row>
    <row r="2" spans="1:9" ht="14.25" customHeight="1">
      <c r="A2" s="42"/>
      <c r="B2" s="42"/>
      <c r="C2" s="22" t="s">
        <v>5</v>
      </c>
      <c r="D2" s="42" t="s">
        <v>7</v>
      </c>
      <c r="E2" s="42" t="s">
        <v>0</v>
      </c>
      <c r="F2" s="42"/>
      <c r="G2" s="42"/>
      <c r="H2" s="42"/>
      <c r="I2" s="42"/>
    </row>
    <row r="3" spans="1:9" ht="14.25" customHeight="1">
      <c r="A3" s="42"/>
      <c r="B3" s="42"/>
      <c r="C3" s="29"/>
      <c r="D3" s="42"/>
      <c r="E3" s="42" t="s">
        <v>8</v>
      </c>
      <c r="F3" s="42" t="s">
        <v>9</v>
      </c>
      <c r="G3" s="42" t="s">
        <v>10</v>
      </c>
      <c r="H3" s="42" t="s">
        <v>11</v>
      </c>
      <c r="I3" s="42"/>
    </row>
    <row r="4" spans="1:9" ht="14.25" customHeight="1">
      <c r="A4" s="42"/>
      <c r="B4" s="42"/>
      <c r="C4" s="29"/>
      <c r="D4" s="42"/>
      <c r="E4" s="42"/>
      <c r="F4" s="42"/>
      <c r="G4" s="42"/>
      <c r="H4" s="22" t="s">
        <v>7</v>
      </c>
      <c r="I4" s="22" t="s">
        <v>12</v>
      </c>
    </row>
    <row r="5" spans="1:9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ht="14.25" customHeight="1">
      <c r="A6" s="25" t="s">
        <v>13</v>
      </c>
      <c r="B6" s="23">
        <v>100</v>
      </c>
      <c r="C6" s="23" t="s">
        <v>14</v>
      </c>
      <c r="D6" s="26">
        <f>H6+F6+E6</f>
        <v>25592366.1</v>
      </c>
      <c r="E6" s="26">
        <f>E9+E49</f>
        <v>23442366.1</v>
      </c>
      <c r="F6" s="23"/>
      <c r="G6" s="23"/>
      <c r="H6" s="26">
        <v>2150000</v>
      </c>
      <c r="I6" s="23"/>
    </row>
    <row r="7" spans="1:9" ht="14.25" customHeight="1">
      <c r="A7" s="25" t="s">
        <v>15</v>
      </c>
      <c r="B7" s="23">
        <v>130</v>
      </c>
      <c r="C7" s="23"/>
      <c r="D7" s="23"/>
      <c r="E7" s="23" t="s">
        <v>14</v>
      </c>
      <c r="F7" s="23" t="s">
        <v>14</v>
      </c>
      <c r="G7" s="23" t="s">
        <v>14</v>
      </c>
      <c r="H7" s="26">
        <v>1075000</v>
      </c>
      <c r="I7" s="23" t="s">
        <v>14</v>
      </c>
    </row>
    <row r="8" spans="1:9" ht="14.25" customHeight="1">
      <c r="A8" s="25" t="s">
        <v>16</v>
      </c>
      <c r="B8" s="23">
        <v>180</v>
      </c>
      <c r="C8" s="23" t="s">
        <v>14</v>
      </c>
      <c r="D8" s="23"/>
      <c r="E8" s="23" t="s">
        <v>14</v>
      </c>
      <c r="F8" s="23" t="s">
        <v>14</v>
      </c>
      <c r="G8" s="23" t="s">
        <v>14</v>
      </c>
      <c r="H8" s="26">
        <v>1075000</v>
      </c>
      <c r="I8" s="23" t="s">
        <v>14</v>
      </c>
    </row>
    <row r="9" spans="1:9" ht="14.25" customHeight="1">
      <c r="A9" s="25" t="s">
        <v>17</v>
      </c>
      <c r="B9" s="23">
        <v>200</v>
      </c>
      <c r="C9" s="23" t="s">
        <v>14</v>
      </c>
      <c r="D9" s="26">
        <f>E9+H9</f>
        <v>25592366.1</v>
      </c>
      <c r="E9" s="26">
        <f>E11+E18+E42+E48+E56</f>
        <v>23442366.1</v>
      </c>
      <c r="F9" s="23"/>
      <c r="G9" s="23"/>
      <c r="H9" s="26">
        <f>H11+H18+H42+H48+H49-H44</f>
        <v>2150000</v>
      </c>
      <c r="I9" s="23"/>
    </row>
    <row r="10" spans="1:9" ht="14.25" customHeight="1">
      <c r="A10" s="25" t="s">
        <v>87</v>
      </c>
      <c r="B10" s="23"/>
      <c r="C10" s="23"/>
      <c r="D10" s="23"/>
      <c r="E10" s="26"/>
      <c r="F10" s="23"/>
      <c r="G10" s="23"/>
      <c r="H10" s="26"/>
      <c r="I10" s="23"/>
    </row>
    <row r="11" spans="1:9" ht="14.25" customHeight="1">
      <c r="A11" s="25" t="s">
        <v>18</v>
      </c>
      <c r="B11" s="23">
        <v>210</v>
      </c>
      <c r="C11" s="23"/>
      <c r="D11" s="26">
        <f>E11+H11</f>
        <v>19802500</v>
      </c>
      <c r="E11" s="26">
        <f>E13+E14+E15+E17</f>
        <v>18695800</v>
      </c>
      <c r="F11" s="23"/>
      <c r="G11" s="23"/>
      <c r="H11" s="26">
        <f>H13+H14+H15</f>
        <v>1106700</v>
      </c>
      <c r="I11" s="23"/>
    </row>
    <row r="12" spans="1:9" ht="14.25" customHeight="1">
      <c r="A12" s="25" t="s">
        <v>19</v>
      </c>
      <c r="B12" s="23"/>
      <c r="C12" s="23"/>
      <c r="D12" s="23"/>
      <c r="E12" s="26"/>
      <c r="F12" s="23"/>
      <c r="G12" s="23"/>
      <c r="H12" s="26"/>
      <c r="I12" s="23"/>
    </row>
    <row r="13" spans="1:9" ht="14.25" customHeight="1">
      <c r="A13" s="25" t="s">
        <v>20</v>
      </c>
      <c r="B13" s="23">
        <v>211</v>
      </c>
      <c r="C13" s="23"/>
      <c r="D13" s="26">
        <f aca="true" t="shared" si="0" ref="D13:D19">E13+H13</f>
        <v>14922000</v>
      </c>
      <c r="E13" s="27">
        <f>423900+13648100</f>
        <v>14072000</v>
      </c>
      <c r="F13" s="23"/>
      <c r="G13" s="23"/>
      <c r="H13" s="23">
        <v>850000</v>
      </c>
      <c r="I13" s="23"/>
    </row>
    <row r="14" spans="1:9" ht="14.25" customHeight="1">
      <c r="A14" s="25" t="s">
        <v>90</v>
      </c>
      <c r="B14" s="23">
        <v>212</v>
      </c>
      <c r="C14" s="23"/>
      <c r="D14" s="26">
        <f t="shared" si="0"/>
        <v>0</v>
      </c>
      <c r="E14" s="27">
        <v>0</v>
      </c>
      <c r="F14" s="23"/>
      <c r="G14" s="23"/>
      <c r="H14" s="26"/>
      <c r="I14" s="23"/>
    </row>
    <row r="15" spans="1:9" ht="14.25" customHeight="1">
      <c r="A15" s="25" t="s">
        <v>21</v>
      </c>
      <c r="B15" s="40">
        <v>213</v>
      </c>
      <c r="C15" s="40"/>
      <c r="D15" s="39">
        <f t="shared" si="0"/>
        <v>4593100</v>
      </c>
      <c r="E15" s="41">
        <f>130600+4205800</f>
        <v>4336400</v>
      </c>
      <c r="F15" s="40"/>
      <c r="G15" s="40"/>
      <c r="H15" s="40">
        <v>256700</v>
      </c>
      <c r="I15" s="40"/>
    </row>
    <row r="16" spans="1:9" ht="14.25" customHeight="1">
      <c r="A16" s="25" t="s">
        <v>22</v>
      </c>
      <c r="B16" s="40"/>
      <c r="C16" s="40"/>
      <c r="D16" s="39">
        <f t="shared" si="0"/>
        <v>387300</v>
      </c>
      <c r="E16" s="41">
        <v>130600</v>
      </c>
      <c r="F16" s="40"/>
      <c r="G16" s="40"/>
      <c r="H16" s="40">
        <v>256700</v>
      </c>
      <c r="I16" s="40"/>
    </row>
    <row r="17" spans="1:9" ht="14.25" customHeight="1">
      <c r="A17" s="25" t="s">
        <v>89</v>
      </c>
      <c r="B17" s="23">
        <v>266</v>
      </c>
      <c r="C17" s="23"/>
      <c r="D17" s="26">
        <f t="shared" si="0"/>
        <v>287400</v>
      </c>
      <c r="E17" s="27">
        <f>8700+278700</f>
        <v>287400</v>
      </c>
      <c r="F17" s="23"/>
      <c r="G17" s="23"/>
      <c r="H17" s="26"/>
      <c r="I17" s="23"/>
    </row>
    <row r="18" spans="1:9" ht="14.25" customHeight="1">
      <c r="A18" s="25" t="s">
        <v>23</v>
      </c>
      <c r="B18" s="40">
        <v>220</v>
      </c>
      <c r="C18" s="40"/>
      <c r="D18" s="39">
        <f t="shared" si="0"/>
        <v>4641518.1</v>
      </c>
      <c r="E18" s="39">
        <f>E21+E22+E28+E36</f>
        <v>3812118.0999999996</v>
      </c>
      <c r="F18" s="40"/>
      <c r="G18" s="40"/>
      <c r="H18" s="39">
        <f>H21+H22+H28+H36+H42</f>
        <v>829400</v>
      </c>
      <c r="I18" s="40"/>
    </row>
    <row r="19" spans="1:9" ht="14.25" customHeight="1">
      <c r="A19" s="25" t="s">
        <v>24</v>
      </c>
      <c r="B19" s="40"/>
      <c r="C19" s="40"/>
      <c r="D19" s="39">
        <f t="shared" si="0"/>
        <v>0</v>
      </c>
      <c r="E19" s="39"/>
      <c r="F19" s="40"/>
      <c r="G19" s="40"/>
      <c r="H19" s="39"/>
      <c r="I19" s="40"/>
    </row>
    <row r="20" spans="1:9" ht="14.25" customHeight="1">
      <c r="A20" s="25" t="s">
        <v>25</v>
      </c>
      <c r="B20" s="23"/>
      <c r="C20" s="23"/>
      <c r="D20" s="23"/>
      <c r="E20" s="26"/>
      <c r="F20" s="23"/>
      <c r="G20" s="23"/>
      <c r="H20" s="26"/>
      <c r="I20" s="23"/>
    </row>
    <row r="21" spans="1:9" ht="14.25" customHeight="1">
      <c r="A21" s="25" t="s">
        <v>26</v>
      </c>
      <c r="B21" s="23">
        <v>221</v>
      </c>
      <c r="C21" s="23"/>
      <c r="D21" s="26">
        <f>E21+H21</f>
        <v>29400</v>
      </c>
      <c r="E21" s="27">
        <v>0</v>
      </c>
      <c r="F21" s="23"/>
      <c r="G21" s="23"/>
      <c r="H21" s="23">
        <v>29400</v>
      </c>
      <c r="I21" s="23"/>
    </row>
    <row r="22" spans="1:9" ht="14.25" customHeight="1">
      <c r="A22" s="25" t="s">
        <v>27</v>
      </c>
      <c r="B22" s="23">
        <v>223</v>
      </c>
      <c r="C22" s="23"/>
      <c r="D22" s="26">
        <f>E22+H22</f>
        <v>2729067.82</v>
      </c>
      <c r="E22" s="26">
        <f>SUM(E24:E27)</f>
        <v>2209067.82</v>
      </c>
      <c r="F22" s="23"/>
      <c r="G22" s="23"/>
      <c r="H22" s="26">
        <f>SUM(H24:H27)</f>
        <v>520000</v>
      </c>
      <c r="I22" s="23"/>
    </row>
    <row r="23" spans="1:9" ht="14.25" customHeight="1">
      <c r="A23" s="25" t="s">
        <v>0</v>
      </c>
      <c r="B23" s="23"/>
      <c r="C23" s="23"/>
      <c r="D23" s="23"/>
      <c r="E23" s="26"/>
      <c r="F23" s="23"/>
      <c r="G23" s="23"/>
      <c r="H23" s="26"/>
      <c r="I23" s="23"/>
    </row>
    <row r="24" spans="1:9" ht="14.25" customHeight="1">
      <c r="A24" s="25" t="s">
        <v>28</v>
      </c>
      <c r="B24" s="23">
        <v>223.1</v>
      </c>
      <c r="C24" s="23"/>
      <c r="D24" s="26">
        <f aca="true" t="shared" si="1" ref="D24:D29">E24+H24</f>
        <v>1899189.8199999998</v>
      </c>
      <c r="E24" s="27">
        <v>1649189.8199999998</v>
      </c>
      <c r="F24" s="23"/>
      <c r="G24" s="23"/>
      <c r="H24" s="23">
        <v>250000</v>
      </c>
      <c r="I24" s="23"/>
    </row>
    <row r="25" spans="1:9" ht="14.25" customHeight="1">
      <c r="A25" s="25" t="s">
        <v>29</v>
      </c>
      <c r="B25" s="23">
        <v>223.4</v>
      </c>
      <c r="C25" s="23"/>
      <c r="D25" s="26">
        <f t="shared" si="1"/>
        <v>84850</v>
      </c>
      <c r="E25" s="27">
        <v>54850</v>
      </c>
      <c r="F25" s="23"/>
      <c r="G25" s="23"/>
      <c r="H25" s="23">
        <v>30000</v>
      </c>
      <c r="I25" s="23"/>
    </row>
    <row r="26" spans="1:9" ht="14.25" customHeight="1">
      <c r="A26" s="25" t="s">
        <v>29</v>
      </c>
      <c r="B26" s="23">
        <v>223.6</v>
      </c>
      <c r="C26" s="23"/>
      <c r="D26" s="26">
        <f t="shared" si="1"/>
        <v>641900</v>
      </c>
      <c r="E26" s="27">
        <v>441900</v>
      </c>
      <c r="F26" s="23"/>
      <c r="G26" s="23"/>
      <c r="H26" s="23">
        <v>200000</v>
      </c>
      <c r="I26" s="23"/>
    </row>
    <row r="27" spans="1:9" ht="14.25" customHeight="1">
      <c r="A27" s="25" t="s">
        <v>30</v>
      </c>
      <c r="B27" s="23">
        <v>223.7</v>
      </c>
      <c r="C27" s="23"/>
      <c r="D27" s="26">
        <f t="shared" si="1"/>
        <v>103128</v>
      </c>
      <c r="E27" s="27">
        <v>63128</v>
      </c>
      <c r="F27" s="23"/>
      <c r="G27" s="23"/>
      <c r="H27" s="23">
        <v>40000</v>
      </c>
      <c r="I27" s="23"/>
    </row>
    <row r="28" spans="1:9" ht="14.25" customHeight="1">
      <c r="A28" s="25" t="s">
        <v>31</v>
      </c>
      <c r="B28" s="40">
        <v>225</v>
      </c>
      <c r="C28" s="40"/>
      <c r="D28" s="39">
        <f t="shared" si="1"/>
        <v>1166800</v>
      </c>
      <c r="E28" s="39">
        <f>SUM(E31:E35)</f>
        <v>996800</v>
      </c>
      <c r="F28" s="40"/>
      <c r="G28" s="40"/>
      <c r="H28" s="39">
        <f>SUM(H31:H35)</f>
        <v>170000</v>
      </c>
      <c r="I28" s="40"/>
    </row>
    <row r="29" spans="1:9" ht="14.25" customHeight="1">
      <c r="A29" s="25" t="s">
        <v>32</v>
      </c>
      <c r="B29" s="40"/>
      <c r="C29" s="40"/>
      <c r="D29" s="39">
        <f t="shared" si="1"/>
        <v>0</v>
      </c>
      <c r="E29" s="39"/>
      <c r="F29" s="40"/>
      <c r="G29" s="40"/>
      <c r="H29" s="39"/>
      <c r="I29" s="40"/>
    </row>
    <row r="30" spans="1:9" ht="14.25" customHeight="1">
      <c r="A30" s="25" t="s">
        <v>0</v>
      </c>
      <c r="B30" s="23"/>
      <c r="C30" s="23"/>
      <c r="D30" s="23"/>
      <c r="E30" s="26"/>
      <c r="F30" s="23"/>
      <c r="G30" s="23"/>
      <c r="H30" s="26"/>
      <c r="I30" s="23"/>
    </row>
    <row r="31" spans="1:9" ht="14.25" customHeight="1">
      <c r="A31" s="25" t="s">
        <v>33</v>
      </c>
      <c r="B31" s="23">
        <v>225.1</v>
      </c>
      <c r="C31" s="23"/>
      <c r="D31" s="26">
        <f>E31+H31</f>
        <v>919100</v>
      </c>
      <c r="E31" s="27">
        <v>869100</v>
      </c>
      <c r="F31" s="23"/>
      <c r="G31" s="23"/>
      <c r="H31" s="23">
        <v>50000</v>
      </c>
      <c r="I31" s="23"/>
    </row>
    <row r="32" spans="1:9" ht="14.25" customHeight="1">
      <c r="A32" s="25" t="s">
        <v>34</v>
      </c>
      <c r="B32" s="23">
        <v>225.2</v>
      </c>
      <c r="C32" s="23"/>
      <c r="D32" s="26">
        <f aca="true" t="shared" si="2" ref="D32:D42">E32+H32</f>
        <v>10000</v>
      </c>
      <c r="E32" s="26"/>
      <c r="F32" s="23"/>
      <c r="G32" s="23"/>
      <c r="H32" s="23">
        <v>10000</v>
      </c>
      <c r="I32" s="23"/>
    </row>
    <row r="33" spans="1:9" ht="14.25" customHeight="1">
      <c r="A33" s="25" t="s">
        <v>35</v>
      </c>
      <c r="B33" s="23">
        <v>225.3</v>
      </c>
      <c r="C33" s="23"/>
      <c r="D33" s="26">
        <f t="shared" si="2"/>
        <v>0</v>
      </c>
      <c r="E33" s="26"/>
      <c r="F33" s="23"/>
      <c r="G33" s="23"/>
      <c r="H33" s="26"/>
      <c r="I33" s="23"/>
    </row>
    <row r="34" spans="1:9" ht="14.25" customHeight="1">
      <c r="A34" s="25" t="s">
        <v>36</v>
      </c>
      <c r="B34" s="23">
        <v>225.4</v>
      </c>
      <c r="C34" s="23"/>
      <c r="D34" s="26">
        <f t="shared" si="2"/>
        <v>20000</v>
      </c>
      <c r="E34" s="26"/>
      <c r="F34" s="23"/>
      <c r="G34" s="23"/>
      <c r="H34" s="23">
        <v>20000</v>
      </c>
      <c r="I34" s="23"/>
    </row>
    <row r="35" spans="1:9" ht="14.25" customHeight="1">
      <c r="A35" s="25" t="s">
        <v>37</v>
      </c>
      <c r="B35" s="23">
        <v>225.6</v>
      </c>
      <c r="C35" s="23"/>
      <c r="D35" s="26">
        <f t="shared" si="2"/>
        <v>217700</v>
      </c>
      <c r="E35" s="27">
        <v>127700</v>
      </c>
      <c r="F35" s="23"/>
      <c r="G35" s="23"/>
      <c r="H35" s="23">
        <v>90000</v>
      </c>
      <c r="I35" s="23"/>
    </row>
    <row r="36" spans="1:9" ht="14.25" customHeight="1">
      <c r="A36" s="25" t="s">
        <v>38</v>
      </c>
      <c r="B36" s="23">
        <v>226</v>
      </c>
      <c r="C36" s="23"/>
      <c r="D36" s="26">
        <f t="shared" si="2"/>
        <v>709750.28</v>
      </c>
      <c r="E36" s="26">
        <f>E38+E39+E40+E41</f>
        <v>606250.28</v>
      </c>
      <c r="F36" s="23"/>
      <c r="G36" s="23"/>
      <c r="H36" s="26">
        <f>SUM(H38:H40)</f>
        <v>103500</v>
      </c>
      <c r="I36" s="23"/>
    </row>
    <row r="37" spans="1:9" ht="14.25" customHeight="1">
      <c r="A37" s="25" t="s">
        <v>0</v>
      </c>
      <c r="B37" s="23"/>
      <c r="C37" s="23"/>
      <c r="D37" s="23"/>
      <c r="E37" s="26"/>
      <c r="F37" s="23"/>
      <c r="G37" s="23"/>
      <c r="H37" s="26"/>
      <c r="I37" s="23"/>
    </row>
    <row r="38" spans="1:9" ht="14.25" customHeight="1">
      <c r="A38" s="25" t="s">
        <v>39</v>
      </c>
      <c r="B38" s="23">
        <v>226.5</v>
      </c>
      <c r="C38" s="23"/>
      <c r="D38" s="26">
        <f t="shared" si="2"/>
        <v>338900</v>
      </c>
      <c r="E38" s="27">
        <v>315400</v>
      </c>
      <c r="F38" s="23"/>
      <c r="G38" s="23"/>
      <c r="H38" s="23">
        <v>23500</v>
      </c>
      <c r="I38" s="23"/>
    </row>
    <row r="39" spans="1:9" ht="14.25" customHeight="1">
      <c r="A39" s="25" t="s">
        <v>40</v>
      </c>
      <c r="B39" s="23">
        <v>226.9</v>
      </c>
      <c r="C39" s="23"/>
      <c r="D39" s="26">
        <f t="shared" si="2"/>
        <v>30000</v>
      </c>
      <c r="E39" s="26"/>
      <c r="F39" s="23"/>
      <c r="G39" s="23"/>
      <c r="H39" s="23">
        <v>30000</v>
      </c>
      <c r="I39" s="23"/>
    </row>
    <row r="40" spans="1:9" ht="14.25" customHeight="1">
      <c r="A40" s="25" t="s">
        <v>41</v>
      </c>
      <c r="B40" s="23">
        <v>226.1</v>
      </c>
      <c r="C40" s="23"/>
      <c r="D40" s="26">
        <f t="shared" si="2"/>
        <v>50000</v>
      </c>
      <c r="E40" s="26"/>
      <c r="F40" s="23"/>
      <c r="G40" s="23"/>
      <c r="H40" s="23">
        <v>50000</v>
      </c>
      <c r="I40" s="23"/>
    </row>
    <row r="41" spans="1:9" ht="14.25" customHeight="1">
      <c r="A41" s="25" t="s">
        <v>88</v>
      </c>
      <c r="B41" s="23">
        <v>226.4</v>
      </c>
      <c r="C41" s="23"/>
      <c r="D41" s="23"/>
      <c r="E41" s="27">
        <v>290850.27999999997</v>
      </c>
      <c r="F41" s="23"/>
      <c r="G41" s="23"/>
      <c r="H41" s="26"/>
      <c r="I41" s="23"/>
    </row>
    <row r="42" spans="1:9" ht="14.25" customHeight="1">
      <c r="A42" s="25" t="s">
        <v>42</v>
      </c>
      <c r="B42" s="23">
        <v>290</v>
      </c>
      <c r="C42" s="23"/>
      <c r="D42" s="26">
        <f t="shared" si="2"/>
        <v>308848</v>
      </c>
      <c r="E42" s="26">
        <f>E44+E46</f>
        <v>302348</v>
      </c>
      <c r="F42" s="23"/>
      <c r="G42" s="23"/>
      <c r="H42" s="26">
        <f>H44+H46+H47</f>
        <v>6500</v>
      </c>
      <c r="I42" s="23"/>
    </row>
    <row r="43" spans="1:9" ht="14.25" customHeight="1">
      <c r="A43" s="25" t="s">
        <v>0</v>
      </c>
      <c r="B43" s="23"/>
      <c r="C43" s="23"/>
      <c r="D43" s="23"/>
      <c r="E43" s="26"/>
      <c r="F43" s="23"/>
      <c r="G43" s="23"/>
      <c r="H43" s="26"/>
      <c r="I43" s="23"/>
    </row>
    <row r="44" spans="1:9" ht="14.25" customHeight="1">
      <c r="A44" s="25" t="s">
        <v>43</v>
      </c>
      <c r="B44" s="23">
        <v>291</v>
      </c>
      <c r="C44" s="23"/>
      <c r="D44" s="23"/>
      <c r="E44" s="27">
        <v>294348</v>
      </c>
      <c r="F44" s="23"/>
      <c r="G44" s="23"/>
      <c r="H44" s="28">
        <v>1500</v>
      </c>
      <c r="I44" s="23"/>
    </row>
    <row r="45" spans="1:9" ht="14.25" customHeight="1">
      <c r="A45" s="25" t="s">
        <v>44</v>
      </c>
      <c r="B45" s="23"/>
      <c r="C45" s="23"/>
      <c r="D45" s="23"/>
      <c r="E45" s="26"/>
      <c r="F45" s="23"/>
      <c r="G45" s="23"/>
      <c r="H45" s="26"/>
      <c r="I45" s="23"/>
    </row>
    <row r="46" spans="1:9" ht="14.25" customHeight="1">
      <c r="A46" s="25" t="s">
        <v>45</v>
      </c>
      <c r="B46" s="23">
        <v>292</v>
      </c>
      <c r="C46" s="23"/>
      <c r="D46" s="26">
        <f>E46+H46</f>
        <v>9000</v>
      </c>
      <c r="E46" s="27">
        <v>8000</v>
      </c>
      <c r="F46" s="23"/>
      <c r="G46" s="23"/>
      <c r="H46" s="28">
        <v>1000</v>
      </c>
      <c r="I46" s="23"/>
    </row>
    <row r="47" spans="1:9" ht="14.25" customHeight="1">
      <c r="A47" s="25"/>
      <c r="B47" s="23">
        <v>297</v>
      </c>
      <c r="C47" s="23"/>
      <c r="D47" s="26"/>
      <c r="E47" s="27"/>
      <c r="F47" s="23"/>
      <c r="G47" s="23"/>
      <c r="H47" s="23">
        <v>4000</v>
      </c>
      <c r="I47" s="23"/>
    </row>
    <row r="48" spans="1:9" ht="14.25" customHeight="1">
      <c r="A48" s="25" t="s">
        <v>88</v>
      </c>
      <c r="B48" s="23">
        <v>262</v>
      </c>
      <c r="C48" s="23"/>
      <c r="D48" s="26">
        <f>E48+H48</f>
        <v>0</v>
      </c>
      <c r="E48" s="26"/>
      <c r="F48" s="23"/>
      <c r="G48" s="23"/>
      <c r="H48" s="26"/>
      <c r="I48" s="23"/>
    </row>
    <row r="49" spans="1:9" ht="14.25" customHeight="1">
      <c r="A49" s="25" t="s">
        <v>46</v>
      </c>
      <c r="B49" s="23">
        <v>300</v>
      </c>
      <c r="C49" s="23"/>
      <c r="D49" s="26">
        <f>E49+H49</f>
        <v>208900</v>
      </c>
      <c r="E49" s="26">
        <f>E51+E52</f>
        <v>0</v>
      </c>
      <c r="F49" s="23"/>
      <c r="G49" s="23"/>
      <c r="H49" s="26">
        <f>H51+H52</f>
        <v>208900</v>
      </c>
      <c r="I49" s="23"/>
    </row>
    <row r="50" spans="1:9" ht="14.25" customHeight="1">
      <c r="A50" s="25" t="s">
        <v>0</v>
      </c>
      <c r="B50" s="23"/>
      <c r="C50" s="23"/>
      <c r="D50" s="23"/>
      <c r="E50" s="26"/>
      <c r="F50" s="23"/>
      <c r="G50" s="23"/>
      <c r="H50" s="26"/>
      <c r="I50" s="23"/>
    </row>
    <row r="51" spans="1:9" ht="14.25" customHeight="1">
      <c r="A51" s="25" t="s">
        <v>47</v>
      </c>
      <c r="B51" s="23">
        <v>312</v>
      </c>
      <c r="C51" s="23"/>
      <c r="D51" s="26">
        <f aca="true" t="shared" si="3" ref="D51:D56">E51+H51</f>
        <v>100000</v>
      </c>
      <c r="E51" s="26"/>
      <c r="F51" s="23"/>
      <c r="G51" s="23"/>
      <c r="H51" s="23">
        <v>100000</v>
      </c>
      <c r="I51" s="23"/>
    </row>
    <row r="52" spans="1:9" ht="14.25" customHeight="1">
      <c r="A52" s="25"/>
      <c r="B52" s="23">
        <v>346</v>
      </c>
      <c r="C52" s="23"/>
      <c r="D52" s="26">
        <f t="shared" si="3"/>
        <v>108900</v>
      </c>
      <c r="E52" s="26"/>
      <c r="F52" s="23"/>
      <c r="G52" s="23"/>
      <c r="H52" s="23">
        <v>108900</v>
      </c>
      <c r="I52" s="23"/>
    </row>
    <row r="53" spans="1:9" ht="14.25" customHeight="1">
      <c r="A53" s="25" t="s">
        <v>48</v>
      </c>
      <c r="B53" s="23">
        <v>400</v>
      </c>
      <c r="C53" s="23" t="s">
        <v>14</v>
      </c>
      <c r="D53" s="26">
        <f t="shared" si="3"/>
        <v>0</v>
      </c>
      <c r="E53" s="26"/>
      <c r="F53" s="23"/>
      <c r="G53" s="23"/>
      <c r="H53" s="26"/>
      <c r="I53" s="23"/>
    </row>
    <row r="54" spans="1:9" ht="14.25" customHeight="1">
      <c r="A54" s="25" t="s">
        <v>49</v>
      </c>
      <c r="B54" s="23"/>
      <c r="C54" s="23"/>
      <c r="D54" s="26">
        <f t="shared" si="3"/>
        <v>0</v>
      </c>
      <c r="E54" s="26"/>
      <c r="F54" s="23"/>
      <c r="G54" s="23"/>
      <c r="H54" s="26"/>
      <c r="I54" s="23"/>
    </row>
    <row r="55" spans="1:9" ht="14.25" customHeight="1">
      <c r="A55" s="25" t="s">
        <v>50</v>
      </c>
      <c r="B55" s="23">
        <v>410</v>
      </c>
      <c r="C55" s="23"/>
      <c r="D55" s="26">
        <f t="shared" si="3"/>
        <v>0</v>
      </c>
      <c r="E55" s="26"/>
      <c r="F55" s="23"/>
      <c r="G55" s="23"/>
      <c r="H55" s="26"/>
      <c r="I55" s="23"/>
    </row>
    <row r="56" spans="1:9" ht="14.25" customHeight="1">
      <c r="A56" s="25" t="s">
        <v>91</v>
      </c>
      <c r="B56" s="23"/>
      <c r="C56" s="23"/>
      <c r="D56" s="26">
        <f t="shared" si="3"/>
        <v>632100</v>
      </c>
      <c r="E56" s="26">
        <v>632100</v>
      </c>
      <c r="F56" s="23"/>
      <c r="G56" s="23"/>
      <c r="H56" s="26"/>
      <c r="I56" s="23"/>
    </row>
  </sheetData>
  <sheetProtection/>
  <mergeCells count="33">
    <mergeCell ref="H28:H29"/>
    <mergeCell ref="I28:I29"/>
    <mergeCell ref="B28:B29"/>
    <mergeCell ref="C28:C29"/>
    <mergeCell ref="D28:D29"/>
    <mergeCell ref="E28:E29"/>
    <mergeCell ref="F28:F29"/>
    <mergeCell ref="G28:G29"/>
    <mergeCell ref="H15:H16"/>
    <mergeCell ref="I15:I16"/>
    <mergeCell ref="B18:B19"/>
    <mergeCell ref="C18:C19"/>
    <mergeCell ref="D18:D19"/>
    <mergeCell ref="E18:E19"/>
    <mergeCell ref="F18:F19"/>
    <mergeCell ref="G18:G19"/>
    <mergeCell ref="H18:H19"/>
    <mergeCell ref="I18:I19"/>
    <mergeCell ref="B15:B16"/>
    <mergeCell ref="C15:C16"/>
    <mergeCell ref="D15:D16"/>
    <mergeCell ref="E15:E16"/>
    <mergeCell ref="F15:F16"/>
    <mergeCell ref="G15:G16"/>
    <mergeCell ref="A1:A4"/>
    <mergeCell ref="B1:B4"/>
    <mergeCell ref="D1:I1"/>
    <mergeCell ref="D2:D4"/>
    <mergeCell ref="E2:I2"/>
    <mergeCell ref="E3:E4"/>
    <mergeCell ref="F3:F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0.28125" style="0" customWidth="1"/>
    <col min="2" max="2" width="6.7109375" style="0" customWidth="1"/>
    <col min="3" max="3" width="6.28125" style="0" customWidth="1"/>
    <col min="4" max="4" width="13.7109375" style="0" customWidth="1"/>
    <col min="5" max="5" width="16.140625" style="0" customWidth="1"/>
    <col min="8" max="8" width="13.140625" style="0" customWidth="1"/>
  </cols>
  <sheetData>
    <row r="1" spans="1:9" ht="15" customHeight="1">
      <c r="A1" s="42" t="s">
        <v>1</v>
      </c>
      <c r="B1" s="42" t="s">
        <v>3</v>
      </c>
      <c r="C1" s="22" t="s">
        <v>4</v>
      </c>
      <c r="D1" s="40" t="s">
        <v>6</v>
      </c>
      <c r="E1" s="40"/>
      <c r="F1" s="40"/>
      <c r="G1" s="40"/>
      <c r="H1" s="40"/>
      <c r="I1" s="40"/>
    </row>
    <row r="2" spans="1:9" ht="15" customHeight="1">
      <c r="A2" s="42"/>
      <c r="B2" s="42"/>
      <c r="C2" s="22" t="s">
        <v>5</v>
      </c>
      <c r="D2" s="42" t="s">
        <v>7</v>
      </c>
      <c r="E2" s="42" t="s">
        <v>0</v>
      </c>
      <c r="F2" s="42"/>
      <c r="G2" s="42"/>
      <c r="H2" s="42"/>
      <c r="I2" s="42"/>
    </row>
    <row r="3" spans="1:9" ht="15" customHeight="1">
      <c r="A3" s="42"/>
      <c r="B3" s="42"/>
      <c r="C3" s="29"/>
      <c r="D3" s="42"/>
      <c r="E3" s="42" t="s">
        <v>8</v>
      </c>
      <c r="F3" s="42" t="s">
        <v>9</v>
      </c>
      <c r="G3" s="42" t="s">
        <v>10</v>
      </c>
      <c r="H3" s="42" t="s">
        <v>11</v>
      </c>
      <c r="I3" s="42"/>
    </row>
    <row r="4" spans="1:9" ht="15" customHeight="1">
      <c r="A4" s="42"/>
      <c r="B4" s="42"/>
      <c r="C4" s="29"/>
      <c r="D4" s="42"/>
      <c r="E4" s="42"/>
      <c r="F4" s="42"/>
      <c r="G4" s="42"/>
      <c r="H4" s="22" t="s">
        <v>7</v>
      </c>
      <c r="I4" s="22" t="s">
        <v>12</v>
      </c>
    </row>
    <row r="5" spans="1:9" ht="1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ht="15" customHeight="1">
      <c r="A6" s="25" t="s">
        <v>13</v>
      </c>
      <c r="B6" s="23">
        <v>100</v>
      </c>
      <c r="C6" s="23" t="s">
        <v>14</v>
      </c>
      <c r="D6" s="26">
        <f>H6+F6+E6</f>
        <v>26599566.1</v>
      </c>
      <c r="E6" s="26">
        <f>E9+E49</f>
        <v>24449566.1</v>
      </c>
      <c r="F6" s="23"/>
      <c r="G6" s="23"/>
      <c r="H6" s="26">
        <v>2150000</v>
      </c>
      <c r="I6" s="23"/>
    </row>
    <row r="7" spans="1:9" ht="15" customHeight="1">
      <c r="A7" s="25" t="s">
        <v>15</v>
      </c>
      <c r="B7" s="23">
        <v>130</v>
      </c>
      <c r="C7" s="23"/>
      <c r="D7" s="23"/>
      <c r="E7" s="23" t="s">
        <v>14</v>
      </c>
      <c r="F7" s="23" t="s">
        <v>14</v>
      </c>
      <c r="G7" s="23" t="s">
        <v>14</v>
      </c>
      <c r="H7" s="26">
        <v>1075000</v>
      </c>
      <c r="I7" s="23" t="s">
        <v>14</v>
      </c>
    </row>
    <row r="8" spans="1:9" ht="15" customHeight="1">
      <c r="A8" s="25" t="s">
        <v>16</v>
      </c>
      <c r="B8" s="23">
        <v>180</v>
      </c>
      <c r="C8" s="23" t="s">
        <v>14</v>
      </c>
      <c r="D8" s="23"/>
      <c r="E8" s="23" t="s">
        <v>14</v>
      </c>
      <c r="F8" s="23" t="s">
        <v>14</v>
      </c>
      <c r="G8" s="23" t="s">
        <v>14</v>
      </c>
      <c r="H8" s="26">
        <v>1075000</v>
      </c>
      <c r="I8" s="23" t="s">
        <v>14</v>
      </c>
    </row>
    <row r="9" spans="1:9" ht="15" customHeight="1">
      <c r="A9" s="25" t="s">
        <v>17</v>
      </c>
      <c r="B9" s="23">
        <v>200</v>
      </c>
      <c r="C9" s="23" t="s">
        <v>14</v>
      </c>
      <c r="D9" s="26">
        <f>E9+H9</f>
        <v>26599566.1</v>
      </c>
      <c r="E9" s="26">
        <f>E11+E18+E42+E48+E56</f>
        <v>24449566.1</v>
      </c>
      <c r="F9" s="23"/>
      <c r="G9" s="23"/>
      <c r="H9" s="26">
        <f>H11+H18+H42+H48+H49-H44</f>
        <v>2150000</v>
      </c>
      <c r="I9" s="23"/>
    </row>
    <row r="10" spans="1:9" ht="15" customHeight="1">
      <c r="A10" s="25" t="s">
        <v>87</v>
      </c>
      <c r="B10" s="23"/>
      <c r="C10" s="23"/>
      <c r="D10" s="23"/>
      <c r="E10" s="26"/>
      <c r="F10" s="23"/>
      <c r="G10" s="23"/>
      <c r="H10" s="26"/>
      <c r="I10" s="23"/>
    </row>
    <row r="11" spans="1:9" ht="15" customHeight="1">
      <c r="A11" s="25" t="s">
        <v>18</v>
      </c>
      <c r="B11" s="23">
        <v>210</v>
      </c>
      <c r="C11" s="23"/>
      <c r="D11" s="26">
        <f>E11+H11</f>
        <v>20786200</v>
      </c>
      <c r="E11" s="26">
        <f>E13+E14+E15+E17</f>
        <v>19679500</v>
      </c>
      <c r="F11" s="23"/>
      <c r="G11" s="23"/>
      <c r="H11" s="26">
        <f>H13+H14+H15</f>
        <v>1106700</v>
      </c>
      <c r="I11" s="23"/>
    </row>
    <row r="12" spans="1:9" ht="15" customHeight="1">
      <c r="A12" s="25" t="s">
        <v>19</v>
      </c>
      <c r="B12" s="23"/>
      <c r="C12" s="23"/>
      <c r="D12" s="23"/>
      <c r="E12" s="26"/>
      <c r="F12" s="23"/>
      <c r="G12" s="23"/>
      <c r="H12" s="26"/>
      <c r="I12" s="23"/>
    </row>
    <row r="13" spans="1:9" ht="15" customHeight="1">
      <c r="A13" s="25" t="s">
        <v>20</v>
      </c>
      <c r="B13" s="23">
        <v>211</v>
      </c>
      <c r="C13" s="23"/>
      <c r="D13" s="26">
        <f aca="true" t="shared" si="0" ref="D13:D19">E13+H13</f>
        <v>15662500</v>
      </c>
      <c r="E13" s="27">
        <f>423900+14388600</f>
        <v>14812500</v>
      </c>
      <c r="F13" s="23"/>
      <c r="G13" s="23"/>
      <c r="H13" s="23">
        <v>850000</v>
      </c>
      <c r="I13" s="23"/>
    </row>
    <row r="14" spans="1:9" ht="15" customHeight="1">
      <c r="A14" s="25" t="s">
        <v>90</v>
      </c>
      <c r="B14" s="23">
        <v>212</v>
      </c>
      <c r="C14" s="23"/>
      <c r="D14" s="26">
        <f t="shared" si="0"/>
        <v>0</v>
      </c>
      <c r="E14" s="27">
        <v>0</v>
      </c>
      <c r="F14" s="23"/>
      <c r="G14" s="23"/>
      <c r="H14" s="26"/>
      <c r="I14" s="23"/>
    </row>
    <row r="15" spans="1:9" ht="15" customHeight="1">
      <c r="A15" s="25" t="s">
        <v>21</v>
      </c>
      <c r="B15" s="40">
        <v>213</v>
      </c>
      <c r="C15" s="40"/>
      <c r="D15" s="39">
        <f t="shared" si="0"/>
        <v>4821200</v>
      </c>
      <c r="E15" s="41">
        <f>130600+4433900</f>
        <v>4564500</v>
      </c>
      <c r="F15" s="40"/>
      <c r="G15" s="40"/>
      <c r="H15" s="40">
        <v>256700</v>
      </c>
      <c r="I15" s="40"/>
    </row>
    <row r="16" spans="1:9" ht="15" customHeight="1">
      <c r="A16" s="25" t="s">
        <v>22</v>
      </c>
      <c r="B16" s="40"/>
      <c r="C16" s="40"/>
      <c r="D16" s="39">
        <f t="shared" si="0"/>
        <v>387300</v>
      </c>
      <c r="E16" s="41">
        <v>130600</v>
      </c>
      <c r="F16" s="40"/>
      <c r="G16" s="40"/>
      <c r="H16" s="40">
        <v>256700</v>
      </c>
      <c r="I16" s="40"/>
    </row>
    <row r="17" spans="1:9" ht="15" customHeight="1">
      <c r="A17" s="25" t="s">
        <v>89</v>
      </c>
      <c r="B17" s="23">
        <v>266</v>
      </c>
      <c r="C17" s="23"/>
      <c r="D17" s="26">
        <f t="shared" si="0"/>
        <v>302500</v>
      </c>
      <c r="E17" s="27">
        <f>8700+293800</f>
        <v>302500</v>
      </c>
      <c r="F17" s="23"/>
      <c r="G17" s="23"/>
      <c r="H17" s="26"/>
      <c r="I17" s="23"/>
    </row>
    <row r="18" spans="1:9" ht="15" customHeight="1">
      <c r="A18" s="25" t="s">
        <v>23</v>
      </c>
      <c r="B18" s="40">
        <v>220</v>
      </c>
      <c r="C18" s="40"/>
      <c r="D18" s="39">
        <f t="shared" si="0"/>
        <v>4641518.1</v>
      </c>
      <c r="E18" s="39">
        <f>E21+E22+E28+E36</f>
        <v>3812118.0999999996</v>
      </c>
      <c r="F18" s="40"/>
      <c r="G18" s="40"/>
      <c r="H18" s="39">
        <f>H21+H22+H28+H36+H42</f>
        <v>829400</v>
      </c>
      <c r="I18" s="40"/>
    </row>
    <row r="19" spans="1:9" ht="15" customHeight="1">
      <c r="A19" s="25" t="s">
        <v>24</v>
      </c>
      <c r="B19" s="40"/>
      <c r="C19" s="40"/>
      <c r="D19" s="39">
        <f t="shared" si="0"/>
        <v>0</v>
      </c>
      <c r="E19" s="39"/>
      <c r="F19" s="40"/>
      <c r="G19" s="40"/>
      <c r="H19" s="39"/>
      <c r="I19" s="40"/>
    </row>
    <row r="20" spans="1:9" ht="15" customHeight="1">
      <c r="A20" s="25" t="s">
        <v>25</v>
      </c>
      <c r="B20" s="23"/>
      <c r="C20" s="23"/>
      <c r="D20" s="23"/>
      <c r="E20" s="26"/>
      <c r="F20" s="23"/>
      <c r="G20" s="23"/>
      <c r="H20" s="26"/>
      <c r="I20" s="23"/>
    </row>
    <row r="21" spans="1:9" ht="15" customHeight="1">
      <c r="A21" s="25" t="s">
        <v>26</v>
      </c>
      <c r="B21" s="23">
        <v>221</v>
      </c>
      <c r="C21" s="23"/>
      <c r="D21" s="26">
        <f>E21+H21</f>
        <v>29400</v>
      </c>
      <c r="E21" s="27">
        <v>0</v>
      </c>
      <c r="F21" s="23"/>
      <c r="G21" s="23"/>
      <c r="H21" s="23">
        <v>29400</v>
      </c>
      <c r="I21" s="23"/>
    </row>
    <row r="22" spans="1:9" ht="15" customHeight="1">
      <c r="A22" s="25" t="s">
        <v>27</v>
      </c>
      <c r="B22" s="23">
        <v>223</v>
      </c>
      <c r="C22" s="23"/>
      <c r="D22" s="26">
        <f>E22+H22</f>
        <v>2729067.82</v>
      </c>
      <c r="E22" s="26">
        <f>SUM(E24:E27)</f>
        <v>2209067.82</v>
      </c>
      <c r="F22" s="23"/>
      <c r="G22" s="23"/>
      <c r="H22" s="26">
        <f>SUM(H24:H27)</f>
        <v>520000</v>
      </c>
      <c r="I22" s="23"/>
    </row>
    <row r="23" spans="1:9" ht="15" customHeight="1">
      <c r="A23" s="25" t="s">
        <v>0</v>
      </c>
      <c r="B23" s="23"/>
      <c r="C23" s="23"/>
      <c r="D23" s="23"/>
      <c r="E23" s="26"/>
      <c r="F23" s="23"/>
      <c r="G23" s="23"/>
      <c r="H23" s="26"/>
      <c r="I23" s="23"/>
    </row>
    <row r="24" spans="1:9" ht="15" customHeight="1">
      <c r="A24" s="25" t="s">
        <v>28</v>
      </c>
      <c r="B24" s="23">
        <v>223.1</v>
      </c>
      <c r="C24" s="23"/>
      <c r="D24" s="26">
        <f aca="true" t="shared" si="1" ref="D24:D29">E24+H24</f>
        <v>1899189.8199999998</v>
      </c>
      <c r="E24" s="27">
        <v>1649189.8199999998</v>
      </c>
      <c r="F24" s="23"/>
      <c r="G24" s="23"/>
      <c r="H24" s="23">
        <v>250000</v>
      </c>
      <c r="I24" s="23"/>
    </row>
    <row r="25" spans="1:9" ht="15" customHeight="1">
      <c r="A25" s="25" t="s">
        <v>29</v>
      </c>
      <c r="B25" s="23">
        <v>223.4</v>
      </c>
      <c r="C25" s="23"/>
      <c r="D25" s="26">
        <f t="shared" si="1"/>
        <v>84850</v>
      </c>
      <c r="E25" s="27">
        <v>54850</v>
      </c>
      <c r="F25" s="23"/>
      <c r="G25" s="23"/>
      <c r="H25" s="23">
        <v>30000</v>
      </c>
      <c r="I25" s="23"/>
    </row>
    <row r="26" spans="1:9" ht="15" customHeight="1">
      <c r="A26" s="25" t="s">
        <v>29</v>
      </c>
      <c r="B26" s="23">
        <v>223.6</v>
      </c>
      <c r="C26" s="23"/>
      <c r="D26" s="26">
        <f t="shared" si="1"/>
        <v>641900</v>
      </c>
      <c r="E26" s="27">
        <v>441900</v>
      </c>
      <c r="F26" s="23"/>
      <c r="G26" s="23"/>
      <c r="H26" s="23">
        <v>200000</v>
      </c>
      <c r="I26" s="23"/>
    </row>
    <row r="27" spans="1:9" ht="15" customHeight="1">
      <c r="A27" s="25" t="s">
        <v>30</v>
      </c>
      <c r="B27" s="23">
        <v>223.7</v>
      </c>
      <c r="C27" s="23"/>
      <c r="D27" s="26">
        <f t="shared" si="1"/>
        <v>103128</v>
      </c>
      <c r="E27" s="27">
        <v>63128</v>
      </c>
      <c r="F27" s="23"/>
      <c r="G27" s="23"/>
      <c r="H27" s="23">
        <v>40000</v>
      </c>
      <c r="I27" s="23"/>
    </row>
    <row r="28" spans="1:9" ht="15" customHeight="1">
      <c r="A28" s="25" t="s">
        <v>31</v>
      </c>
      <c r="B28" s="40">
        <v>225</v>
      </c>
      <c r="C28" s="40"/>
      <c r="D28" s="39">
        <f t="shared" si="1"/>
        <v>1166800</v>
      </c>
      <c r="E28" s="39">
        <f>SUM(E31:E35)</f>
        <v>996800</v>
      </c>
      <c r="F28" s="40"/>
      <c r="G28" s="40"/>
      <c r="H28" s="39">
        <f>SUM(H31:H35)</f>
        <v>170000</v>
      </c>
      <c r="I28" s="40"/>
    </row>
    <row r="29" spans="1:9" ht="15" customHeight="1">
      <c r="A29" s="25" t="s">
        <v>32</v>
      </c>
      <c r="B29" s="40"/>
      <c r="C29" s="40"/>
      <c r="D29" s="39">
        <f t="shared" si="1"/>
        <v>0</v>
      </c>
      <c r="E29" s="39"/>
      <c r="F29" s="40"/>
      <c r="G29" s="40"/>
      <c r="H29" s="39"/>
      <c r="I29" s="40"/>
    </row>
    <row r="30" spans="1:9" ht="15" customHeight="1">
      <c r="A30" s="25" t="s">
        <v>0</v>
      </c>
      <c r="B30" s="23"/>
      <c r="C30" s="23"/>
      <c r="D30" s="23"/>
      <c r="E30" s="26"/>
      <c r="F30" s="23"/>
      <c r="G30" s="23"/>
      <c r="H30" s="26"/>
      <c r="I30" s="23"/>
    </row>
    <row r="31" spans="1:9" ht="15" customHeight="1">
      <c r="A31" s="25" t="s">
        <v>33</v>
      </c>
      <c r="B31" s="23">
        <v>225.1</v>
      </c>
      <c r="C31" s="23"/>
      <c r="D31" s="26">
        <f>E31+H31</f>
        <v>919100</v>
      </c>
      <c r="E31" s="27">
        <v>869100</v>
      </c>
      <c r="F31" s="23"/>
      <c r="G31" s="23"/>
      <c r="H31" s="23">
        <v>50000</v>
      </c>
      <c r="I31" s="23"/>
    </row>
    <row r="32" spans="1:9" ht="15" customHeight="1">
      <c r="A32" s="25" t="s">
        <v>34</v>
      </c>
      <c r="B32" s="23">
        <v>225.2</v>
      </c>
      <c r="C32" s="23"/>
      <c r="D32" s="26">
        <f aca="true" t="shared" si="2" ref="D32:D42">E32+H32</f>
        <v>10000</v>
      </c>
      <c r="E32" s="26"/>
      <c r="F32" s="23"/>
      <c r="G32" s="23"/>
      <c r="H32" s="23">
        <v>10000</v>
      </c>
      <c r="I32" s="23"/>
    </row>
    <row r="33" spans="1:9" ht="15" customHeight="1">
      <c r="A33" s="25" t="s">
        <v>35</v>
      </c>
      <c r="B33" s="23">
        <v>225.3</v>
      </c>
      <c r="C33" s="23"/>
      <c r="D33" s="26">
        <f t="shared" si="2"/>
        <v>0</v>
      </c>
      <c r="E33" s="26"/>
      <c r="F33" s="23"/>
      <c r="G33" s="23"/>
      <c r="H33" s="26"/>
      <c r="I33" s="23"/>
    </row>
    <row r="34" spans="1:9" ht="15" customHeight="1">
      <c r="A34" s="25" t="s">
        <v>36</v>
      </c>
      <c r="B34" s="23">
        <v>225.4</v>
      </c>
      <c r="C34" s="23"/>
      <c r="D34" s="26">
        <f t="shared" si="2"/>
        <v>20000</v>
      </c>
      <c r="E34" s="26"/>
      <c r="F34" s="23"/>
      <c r="G34" s="23"/>
      <c r="H34" s="23">
        <v>20000</v>
      </c>
      <c r="I34" s="23"/>
    </row>
    <row r="35" spans="1:9" ht="15" customHeight="1">
      <c r="A35" s="25" t="s">
        <v>37</v>
      </c>
      <c r="B35" s="23">
        <v>225.6</v>
      </c>
      <c r="C35" s="23"/>
      <c r="D35" s="26">
        <f t="shared" si="2"/>
        <v>217700</v>
      </c>
      <c r="E35" s="27">
        <v>127700</v>
      </c>
      <c r="F35" s="23"/>
      <c r="G35" s="23"/>
      <c r="H35" s="23">
        <v>90000</v>
      </c>
      <c r="I35" s="23"/>
    </row>
    <row r="36" spans="1:9" ht="15" customHeight="1">
      <c r="A36" s="25" t="s">
        <v>38</v>
      </c>
      <c r="B36" s="23">
        <v>226</v>
      </c>
      <c r="C36" s="23"/>
      <c r="D36" s="26">
        <f t="shared" si="2"/>
        <v>709750.28</v>
      </c>
      <c r="E36" s="26">
        <f>E38+E39+E40+E41</f>
        <v>606250.28</v>
      </c>
      <c r="F36" s="23"/>
      <c r="G36" s="23"/>
      <c r="H36" s="26">
        <f>SUM(H38:H40)</f>
        <v>103500</v>
      </c>
      <c r="I36" s="23"/>
    </row>
    <row r="37" spans="1:9" ht="15" customHeight="1">
      <c r="A37" s="25" t="s">
        <v>0</v>
      </c>
      <c r="B37" s="23"/>
      <c r="C37" s="23"/>
      <c r="D37" s="23"/>
      <c r="E37" s="26"/>
      <c r="F37" s="23"/>
      <c r="G37" s="23"/>
      <c r="H37" s="26"/>
      <c r="I37" s="23"/>
    </row>
    <row r="38" spans="1:9" ht="15" customHeight="1">
      <c r="A38" s="25" t="s">
        <v>39</v>
      </c>
      <c r="B38" s="23">
        <v>226.5</v>
      </c>
      <c r="C38" s="23"/>
      <c r="D38" s="26">
        <f t="shared" si="2"/>
        <v>338900</v>
      </c>
      <c r="E38" s="27">
        <v>315400</v>
      </c>
      <c r="F38" s="23"/>
      <c r="G38" s="23"/>
      <c r="H38" s="23">
        <v>23500</v>
      </c>
      <c r="I38" s="23"/>
    </row>
    <row r="39" spans="1:9" ht="15" customHeight="1">
      <c r="A39" s="25" t="s">
        <v>40</v>
      </c>
      <c r="B39" s="23">
        <v>226.9</v>
      </c>
      <c r="C39" s="23"/>
      <c r="D39" s="26">
        <f t="shared" si="2"/>
        <v>30000</v>
      </c>
      <c r="E39" s="26"/>
      <c r="F39" s="23"/>
      <c r="G39" s="23"/>
      <c r="H39" s="23">
        <v>30000</v>
      </c>
      <c r="I39" s="23"/>
    </row>
    <row r="40" spans="1:9" ht="15" customHeight="1">
      <c r="A40" s="25" t="s">
        <v>41</v>
      </c>
      <c r="B40" s="23">
        <v>226.1</v>
      </c>
      <c r="C40" s="23"/>
      <c r="D40" s="26">
        <f t="shared" si="2"/>
        <v>50000</v>
      </c>
      <c r="E40" s="26"/>
      <c r="F40" s="23"/>
      <c r="G40" s="23"/>
      <c r="H40" s="23">
        <v>50000</v>
      </c>
      <c r="I40" s="23"/>
    </row>
    <row r="41" spans="1:9" ht="15" customHeight="1">
      <c r="A41" s="25" t="s">
        <v>88</v>
      </c>
      <c r="B41" s="23">
        <v>226.4</v>
      </c>
      <c r="C41" s="23"/>
      <c r="D41" s="23"/>
      <c r="E41" s="27">
        <v>290850.27999999997</v>
      </c>
      <c r="F41" s="23"/>
      <c r="G41" s="23"/>
      <c r="H41" s="26"/>
      <c r="I41" s="23"/>
    </row>
    <row r="42" spans="1:9" ht="15" customHeight="1">
      <c r="A42" s="25" t="s">
        <v>42</v>
      </c>
      <c r="B42" s="23">
        <v>290</v>
      </c>
      <c r="C42" s="23"/>
      <c r="D42" s="26">
        <f t="shared" si="2"/>
        <v>308848</v>
      </c>
      <c r="E42" s="26">
        <f>E44+E46</f>
        <v>302348</v>
      </c>
      <c r="F42" s="23"/>
      <c r="G42" s="23"/>
      <c r="H42" s="26">
        <f>H44+H46+H47</f>
        <v>6500</v>
      </c>
      <c r="I42" s="23"/>
    </row>
    <row r="43" spans="1:9" ht="15" customHeight="1">
      <c r="A43" s="25" t="s">
        <v>0</v>
      </c>
      <c r="B43" s="23"/>
      <c r="C43" s="23"/>
      <c r="D43" s="23"/>
      <c r="E43" s="26"/>
      <c r="F43" s="23"/>
      <c r="G43" s="23"/>
      <c r="H43" s="26"/>
      <c r="I43" s="23"/>
    </row>
    <row r="44" spans="1:9" ht="15" customHeight="1">
      <c r="A44" s="25" t="s">
        <v>43</v>
      </c>
      <c r="B44" s="23">
        <v>291</v>
      </c>
      <c r="C44" s="23"/>
      <c r="D44" s="23"/>
      <c r="E44" s="27">
        <v>294348</v>
      </c>
      <c r="F44" s="23"/>
      <c r="G44" s="23"/>
      <c r="H44" s="28">
        <v>1500</v>
      </c>
      <c r="I44" s="23"/>
    </row>
    <row r="45" spans="1:9" ht="15" customHeight="1">
      <c r="A45" s="25" t="s">
        <v>44</v>
      </c>
      <c r="B45" s="23"/>
      <c r="C45" s="23"/>
      <c r="D45" s="23"/>
      <c r="E45" s="26"/>
      <c r="F45" s="23"/>
      <c r="G45" s="23"/>
      <c r="H45" s="26"/>
      <c r="I45" s="23"/>
    </row>
    <row r="46" spans="1:9" ht="15" customHeight="1">
      <c r="A46" s="25" t="s">
        <v>45</v>
      </c>
      <c r="B46" s="23">
        <v>292</v>
      </c>
      <c r="C46" s="23"/>
      <c r="D46" s="26">
        <f>E46+H46</f>
        <v>9000</v>
      </c>
      <c r="E46" s="27">
        <v>8000</v>
      </c>
      <c r="F46" s="23"/>
      <c r="G46" s="23"/>
      <c r="H46" s="28">
        <v>1000</v>
      </c>
      <c r="I46" s="23"/>
    </row>
    <row r="47" spans="1:9" ht="15" customHeight="1">
      <c r="A47" s="25"/>
      <c r="B47" s="23">
        <v>297</v>
      </c>
      <c r="C47" s="23"/>
      <c r="D47" s="26"/>
      <c r="E47" s="27"/>
      <c r="F47" s="23"/>
      <c r="G47" s="23"/>
      <c r="H47" s="23">
        <v>4000</v>
      </c>
      <c r="I47" s="23"/>
    </row>
    <row r="48" spans="1:9" ht="15" customHeight="1">
      <c r="A48" s="25" t="s">
        <v>88</v>
      </c>
      <c r="B48" s="23">
        <v>262</v>
      </c>
      <c r="C48" s="23"/>
      <c r="D48" s="26">
        <f>E48+H48</f>
        <v>0</v>
      </c>
      <c r="E48" s="26"/>
      <c r="F48" s="23"/>
      <c r="G48" s="23"/>
      <c r="H48" s="26"/>
      <c r="I48" s="23"/>
    </row>
    <row r="49" spans="1:9" ht="15" customHeight="1">
      <c r="A49" s="25" t="s">
        <v>46</v>
      </c>
      <c r="B49" s="23">
        <v>300</v>
      </c>
      <c r="C49" s="23"/>
      <c r="D49" s="26">
        <f>E49+H49</f>
        <v>208900</v>
      </c>
      <c r="E49" s="26">
        <f>E51+E52</f>
        <v>0</v>
      </c>
      <c r="F49" s="23"/>
      <c r="G49" s="23"/>
      <c r="H49" s="26">
        <f>H51+H52</f>
        <v>208900</v>
      </c>
      <c r="I49" s="23"/>
    </row>
    <row r="50" spans="1:9" ht="15" customHeight="1">
      <c r="A50" s="25" t="s">
        <v>0</v>
      </c>
      <c r="B50" s="23"/>
      <c r="C50" s="23"/>
      <c r="D50" s="23"/>
      <c r="E50" s="26"/>
      <c r="F50" s="23"/>
      <c r="G50" s="23"/>
      <c r="H50" s="26"/>
      <c r="I50" s="23"/>
    </row>
    <row r="51" spans="1:9" ht="15" customHeight="1">
      <c r="A51" s="25" t="s">
        <v>47</v>
      </c>
      <c r="B51" s="23">
        <v>312</v>
      </c>
      <c r="C51" s="23"/>
      <c r="D51" s="26">
        <f aca="true" t="shared" si="3" ref="D51:D56">E51+H51</f>
        <v>100000</v>
      </c>
      <c r="E51" s="26"/>
      <c r="F51" s="23"/>
      <c r="G51" s="23"/>
      <c r="H51" s="23">
        <v>100000</v>
      </c>
      <c r="I51" s="23"/>
    </row>
    <row r="52" spans="1:9" ht="15" customHeight="1">
      <c r="A52" s="25"/>
      <c r="B52" s="23">
        <v>346</v>
      </c>
      <c r="C52" s="23"/>
      <c r="D52" s="26">
        <f t="shared" si="3"/>
        <v>108900</v>
      </c>
      <c r="E52" s="26"/>
      <c r="F52" s="23"/>
      <c r="G52" s="23"/>
      <c r="H52" s="23">
        <v>108900</v>
      </c>
      <c r="I52" s="23"/>
    </row>
    <row r="53" spans="1:9" ht="15" customHeight="1">
      <c r="A53" s="25" t="s">
        <v>48</v>
      </c>
      <c r="B53" s="23">
        <v>400</v>
      </c>
      <c r="C53" s="23" t="s">
        <v>14</v>
      </c>
      <c r="D53" s="26">
        <f t="shared" si="3"/>
        <v>0</v>
      </c>
      <c r="E53" s="26"/>
      <c r="F53" s="23"/>
      <c r="G53" s="23"/>
      <c r="H53" s="26"/>
      <c r="I53" s="23"/>
    </row>
    <row r="54" spans="1:9" ht="15" customHeight="1">
      <c r="A54" s="25" t="s">
        <v>49</v>
      </c>
      <c r="B54" s="23"/>
      <c r="C54" s="23"/>
      <c r="D54" s="26">
        <f t="shared" si="3"/>
        <v>0</v>
      </c>
      <c r="E54" s="26"/>
      <c r="F54" s="23"/>
      <c r="G54" s="23"/>
      <c r="H54" s="26"/>
      <c r="I54" s="23"/>
    </row>
    <row r="55" spans="1:9" ht="15" customHeight="1">
      <c r="A55" s="25" t="s">
        <v>50</v>
      </c>
      <c r="B55" s="23">
        <v>410</v>
      </c>
      <c r="C55" s="23"/>
      <c r="D55" s="26">
        <f t="shared" si="3"/>
        <v>0</v>
      </c>
      <c r="E55" s="26"/>
      <c r="F55" s="23"/>
      <c r="G55" s="23"/>
      <c r="H55" s="26"/>
      <c r="I55" s="23"/>
    </row>
    <row r="56" spans="1:9" ht="15" customHeight="1">
      <c r="A56" s="25" t="s">
        <v>91</v>
      </c>
      <c r="B56" s="23"/>
      <c r="C56" s="23"/>
      <c r="D56" s="26">
        <f t="shared" si="3"/>
        <v>655600</v>
      </c>
      <c r="E56" s="26">
        <v>655600</v>
      </c>
      <c r="F56" s="23"/>
      <c r="G56" s="23"/>
      <c r="H56" s="26"/>
      <c r="I56" s="23"/>
    </row>
  </sheetData>
  <sheetProtection/>
  <mergeCells count="33">
    <mergeCell ref="H28:H29"/>
    <mergeCell ref="I28:I29"/>
    <mergeCell ref="B28:B29"/>
    <mergeCell ref="C28:C29"/>
    <mergeCell ref="D28:D29"/>
    <mergeCell ref="E28:E29"/>
    <mergeCell ref="F28:F29"/>
    <mergeCell ref="G28:G29"/>
    <mergeCell ref="H15:H16"/>
    <mergeCell ref="I15:I16"/>
    <mergeCell ref="B18:B19"/>
    <mergeCell ref="C18:C19"/>
    <mergeCell ref="D18:D19"/>
    <mergeCell ref="E18:E19"/>
    <mergeCell ref="F18:F19"/>
    <mergeCell ref="G18:G19"/>
    <mergeCell ref="H18:H19"/>
    <mergeCell ref="I18:I19"/>
    <mergeCell ref="B15:B16"/>
    <mergeCell ref="C15:C16"/>
    <mergeCell ref="D15:D16"/>
    <mergeCell ref="E15:E16"/>
    <mergeCell ref="F15:F16"/>
    <mergeCell ref="G15:G16"/>
    <mergeCell ref="A1:A4"/>
    <mergeCell ref="B1:B4"/>
    <mergeCell ref="D1:I1"/>
    <mergeCell ref="D2:D4"/>
    <mergeCell ref="E2:I2"/>
    <mergeCell ref="E3:E4"/>
    <mergeCell ref="F3:F4"/>
    <mergeCell ref="G3:G4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А.. Дегтярова</dc:creator>
  <cp:keywords/>
  <dc:description/>
  <cp:lastModifiedBy>user</cp:lastModifiedBy>
  <cp:lastPrinted>2018-12-25T11:19:02Z</cp:lastPrinted>
  <dcterms:created xsi:type="dcterms:W3CDTF">2017-12-21T09:30:00Z</dcterms:created>
  <dcterms:modified xsi:type="dcterms:W3CDTF">2019-01-10T08:29:56Z</dcterms:modified>
  <cp:category/>
  <cp:version/>
  <cp:contentType/>
  <cp:contentStatus/>
  <cp:revision>2</cp:revision>
</cp:coreProperties>
</file>